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75" yWindow="-45" windowWidth="14520" windowHeight="12780" firstSheet="1" activeTab="7"/>
  </bookViews>
  <sheets>
    <sheet name="BA-KE-SNV 21" sheetId="26" r:id="rId1"/>
    <sheet name="BA 22" sheetId="27" r:id="rId2"/>
    <sheet name="BB 22" sheetId="37" r:id="rId3"/>
    <sheet name="KE 22" sheetId="30" r:id="rId4"/>
    <sheet name="PD 22" sheetId="31" r:id="rId5"/>
    <sheet name="SNV 22" sheetId="33" r:id="rId6"/>
    <sheet name="HBÚ 23" sheetId="12" r:id="rId7"/>
    <sheet name="HBÚ 24-I" sheetId="13" r:id="rId8"/>
    <sheet name="HBÚ 24-II" sheetId="14" r:id="rId9"/>
    <sheet name="HBÚ 25-I" sheetId="25" r:id="rId10"/>
    <sheet name="HBÚ 25-II" sheetId="36" r:id="rId11"/>
    <sheet name="HBÚ 26" sheetId="16" r:id="rId12"/>
    <sheet name="HBÚ 27" sheetId="17" r:id="rId13"/>
  </sheets>
  <definedNames>
    <definedName name="Nerast" localSheetId="6">#REF!</definedName>
    <definedName name="Nerast" localSheetId="7">#REF!</definedName>
    <definedName name="Nerast" localSheetId="9">#REF!</definedName>
    <definedName name="Nerast" localSheetId="10">#REF!</definedName>
    <definedName name="Nerast" localSheetId="11">#REF!</definedName>
    <definedName name="Nerast" localSheetId="12">#REF!</definedName>
    <definedName name="Nerast">#REF!</definedName>
    <definedName name="_xlnm.Print_Area" localSheetId="6">'HBÚ 23'!$A$1:$K$17</definedName>
    <definedName name="_xlnm.Print_Area" localSheetId="9">'HBÚ 25-I'!$A$1:$P$47</definedName>
    <definedName name="Príloha_č._47___II.___pokračovanie">"B57; C57; D57; E57; F57; G57;"</definedName>
  </definedNames>
  <calcPr calcId="145621"/>
</workbook>
</file>

<file path=xl/calcChain.xml><?xml version="1.0" encoding="utf-8"?>
<calcChain xmlns="http://schemas.openxmlformats.org/spreadsheetml/2006/main">
  <c r="P46" i="36" l="1"/>
  <c r="P47" i="36" s="1"/>
  <c r="O40" i="36"/>
  <c r="M40" i="36"/>
  <c r="L40" i="36"/>
  <c r="K40" i="36"/>
  <c r="J40" i="36"/>
  <c r="I40" i="36"/>
  <c r="H40" i="36"/>
  <c r="G40" i="36"/>
  <c r="F40" i="36"/>
  <c r="E40" i="36"/>
  <c r="D40" i="36"/>
  <c r="P39" i="36"/>
  <c r="P38" i="36"/>
  <c r="P37" i="36"/>
  <c r="P36" i="36"/>
  <c r="P35" i="36"/>
  <c r="P34" i="36"/>
  <c r="P33" i="36"/>
  <c r="P32" i="36"/>
  <c r="P31" i="36"/>
  <c r="P30" i="36"/>
  <c r="P29" i="36"/>
  <c r="P28" i="36"/>
  <c r="P27" i="36"/>
  <c r="P26" i="36"/>
  <c r="P25" i="36"/>
  <c r="P24" i="36"/>
  <c r="P23" i="36"/>
  <c r="P22" i="36"/>
  <c r="P21" i="36"/>
  <c r="P20" i="36"/>
  <c r="P19" i="36"/>
  <c r="P18" i="36"/>
  <c r="P17" i="36"/>
  <c r="P16" i="36"/>
  <c r="P15" i="36"/>
  <c r="P14" i="36"/>
  <c r="P13" i="36"/>
  <c r="P12" i="36"/>
  <c r="P11" i="36"/>
  <c r="P10" i="36"/>
  <c r="P9" i="36"/>
  <c r="P8" i="36"/>
  <c r="P6" i="36"/>
  <c r="P5" i="36"/>
  <c r="P40" i="36" s="1"/>
  <c r="C11" i="17" l="1"/>
  <c r="P6" i="25" l="1"/>
  <c r="B8" i="12" l="1"/>
  <c r="F17" i="33" l="1"/>
  <c r="F18" i="33"/>
  <c r="E17" i="33"/>
  <c r="D17" i="33"/>
  <c r="C17" i="33"/>
  <c r="B17" i="33"/>
  <c r="K12" i="31"/>
  <c r="B39" i="37" l="1"/>
  <c r="D14" i="26" l="1"/>
  <c r="B6" i="26"/>
  <c r="B14" i="26"/>
  <c r="C10" i="17" l="1"/>
  <c r="D10" i="17"/>
  <c r="E10" i="17"/>
  <c r="F10" i="17"/>
  <c r="G10" i="17"/>
  <c r="H10" i="17"/>
  <c r="I10" i="17"/>
  <c r="J10" i="17"/>
  <c r="K10" i="17"/>
  <c r="L10" i="17"/>
  <c r="M10" i="17"/>
  <c r="N10" i="17"/>
  <c r="B11" i="13" l="1"/>
  <c r="K18" i="33" l="1"/>
  <c r="K17" i="33"/>
  <c r="B18" i="33" l="1"/>
  <c r="H12" i="31"/>
  <c r="I12" i="31"/>
  <c r="J12" i="31"/>
  <c r="G12" i="31"/>
  <c r="F12" i="31"/>
  <c r="E12" i="31"/>
  <c r="K20" i="30" l="1"/>
  <c r="H20" i="30"/>
  <c r="G20" i="30"/>
  <c r="I20" i="30" l="1"/>
  <c r="J20" i="30"/>
  <c r="F20" i="30"/>
  <c r="C20" i="30"/>
  <c r="D20" i="30"/>
  <c r="E20" i="30"/>
  <c r="B20" i="30"/>
  <c r="H39" i="37" l="1"/>
  <c r="I39" i="37"/>
  <c r="J39" i="37"/>
  <c r="K39" i="37"/>
  <c r="G39" i="37"/>
  <c r="C39" i="37"/>
  <c r="D39" i="37"/>
  <c r="E39" i="37"/>
  <c r="F39" i="37"/>
  <c r="H12" i="27"/>
  <c r="I12" i="27"/>
  <c r="J12" i="27"/>
  <c r="K12" i="27"/>
  <c r="G12" i="27"/>
  <c r="F12" i="27" l="1"/>
  <c r="C12" i="27"/>
  <c r="D12" i="27"/>
  <c r="E12" i="27"/>
  <c r="B12" i="27"/>
  <c r="H24" i="26" l="1"/>
  <c r="I24" i="26"/>
  <c r="J24" i="26"/>
  <c r="K24" i="26"/>
  <c r="G24" i="26"/>
  <c r="F24" i="26"/>
  <c r="E24" i="26"/>
  <c r="D24" i="26"/>
  <c r="C24" i="26"/>
  <c r="B24" i="26"/>
  <c r="H14" i="26" l="1"/>
  <c r="J14" i="26"/>
  <c r="I14" i="26"/>
  <c r="K14" i="26"/>
  <c r="G14" i="26"/>
  <c r="C14" i="26"/>
  <c r="E14" i="26"/>
  <c r="F14" i="26"/>
  <c r="H6" i="26"/>
  <c r="I6" i="26"/>
  <c r="J6" i="26"/>
  <c r="K6" i="26"/>
  <c r="G6" i="26"/>
  <c r="C6" i="26"/>
  <c r="D6" i="26"/>
  <c r="E6" i="26"/>
  <c r="F6" i="26"/>
  <c r="D18" i="33" l="1"/>
  <c r="C18" i="33"/>
  <c r="I18" i="33"/>
  <c r="I17" i="33"/>
  <c r="H18" i="33"/>
  <c r="H17" i="33"/>
  <c r="D12" i="31"/>
  <c r="C12" i="31"/>
  <c r="N8" i="13" l="1"/>
  <c r="N10" i="13"/>
  <c r="N9" i="13"/>
  <c r="N7" i="13"/>
  <c r="N6" i="13"/>
  <c r="G18" i="33" l="1"/>
  <c r="J18" i="33"/>
  <c r="E18" i="33"/>
  <c r="G17" i="33"/>
  <c r="J17" i="33"/>
  <c r="B12" i="31" l="1"/>
  <c r="O9" i="17" l="1"/>
  <c r="D11" i="17" l="1"/>
  <c r="J11" i="17"/>
  <c r="N20" i="16"/>
  <c r="N19" i="16"/>
  <c r="M21" i="16"/>
  <c r="N15" i="16"/>
  <c r="J40" i="25"/>
  <c r="N40" i="25"/>
  <c r="G11" i="13"/>
  <c r="K11" i="13"/>
  <c r="N5" i="13"/>
  <c r="E12" i="12"/>
  <c r="B11" i="12"/>
  <c r="P34" i="25" l="1"/>
  <c r="P46" i="25"/>
  <c r="N7" i="16"/>
  <c r="F11" i="16"/>
  <c r="N18" i="16"/>
  <c r="H21" i="16"/>
  <c r="K21" i="16"/>
  <c r="O6" i="17"/>
  <c r="E11" i="13"/>
  <c r="B10" i="12"/>
  <c r="I21" i="16"/>
  <c r="J11" i="13"/>
  <c r="B9" i="12"/>
  <c r="G9" i="14"/>
  <c r="H9" i="14"/>
  <c r="J21" i="16"/>
  <c r="E11" i="17"/>
  <c r="F11" i="17"/>
  <c r="H11" i="17"/>
  <c r="K11" i="17"/>
  <c r="G11" i="17"/>
  <c r="C11" i="13"/>
  <c r="P38" i="25"/>
  <c r="P28" i="25"/>
  <c r="P22" i="25"/>
  <c r="P21" i="25"/>
  <c r="P17" i="25"/>
  <c r="P16" i="25"/>
  <c r="P13" i="25"/>
  <c r="P9" i="25"/>
  <c r="D40" i="25"/>
  <c r="H11" i="16"/>
  <c r="F11" i="13"/>
  <c r="G11" i="16"/>
  <c r="N16" i="16"/>
  <c r="O5" i="17"/>
  <c r="O11" i="17" s="1"/>
  <c r="L11" i="13"/>
  <c r="I11" i="13"/>
  <c r="H11" i="13"/>
  <c r="J9" i="14"/>
  <c r="L7" i="14"/>
  <c r="G40" i="25"/>
  <c r="P24" i="25"/>
  <c r="P23" i="25"/>
  <c r="P19" i="25"/>
  <c r="P14" i="25"/>
  <c r="F40" i="25"/>
  <c r="B11" i="16"/>
  <c r="K11" i="16"/>
  <c r="J11" i="16"/>
  <c r="E21" i="16"/>
  <c r="G21" i="16"/>
  <c r="M11" i="17"/>
  <c r="O8" i="17"/>
  <c r="I11" i="17"/>
  <c r="K9" i="14"/>
  <c r="P39" i="25"/>
  <c r="P35" i="25"/>
  <c r="P33" i="25"/>
  <c r="P30" i="25"/>
  <c r="P29" i="25"/>
  <c r="P26" i="25"/>
  <c r="P25" i="25"/>
  <c r="P12" i="25"/>
  <c r="P10" i="25"/>
  <c r="P8" i="25"/>
  <c r="H40" i="25"/>
  <c r="N10" i="16"/>
  <c r="L11" i="16"/>
  <c r="F12" i="12"/>
  <c r="M11" i="13"/>
  <c r="I9" i="14"/>
  <c r="L40" i="25"/>
  <c r="P18" i="25"/>
  <c r="K40" i="25"/>
  <c r="O40" i="25"/>
  <c r="N8" i="16"/>
  <c r="D11" i="16"/>
  <c r="N17" i="16"/>
  <c r="D12" i="12"/>
  <c r="D11" i="13"/>
  <c r="L4" i="14"/>
  <c r="L8" i="14"/>
  <c r="L5" i="14"/>
  <c r="F9" i="14"/>
  <c r="P37" i="25"/>
  <c r="P36" i="25"/>
  <c r="P32" i="25"/>
  <c r="P31" i="25"/>
  <c r="P27" i="25"/>
  <c r="P20" i="25"/>
  <c r="P15" i="25"/>
  <c r="I40" i="25"/>
  <c r="P11" i="25"/>
  <c r="N6" i="16"/>
  <c r="N9" i="16"/>
  <c r="C11" i="16"/>
  <c r="M11" i="16"/>
  <c r="C21" i="16"/>
  <c r="F21" i="16"/>
  <c r="D21" i="16"/>
  <c r="L21" i="16"/>
  <c r="O4" i="17"/>
  <c r="L11" i="17"/>
  <c r="N11" i="17"/>
  <c r="L6" i="14"/>
  <c r="E40" i="25"/>
  <c r="I11" i="16"/>
  <c r="O7" i="17"/>
  <c r="P5" i="25"/>
  <c r="B21" i="16"/>
  <c r="C12" i="12"/>
  <c r="M40" i="25"/>
  <c r="P7" i="25"/>
  <c r="E11" i="16"/>
  <c r="N5" i="16"/>
  <c r="B12" i="12" l="1"/>
  <c r="F17" i="12"/>
  <c r="O10" i="17"/>
  <c r="N11" i="16"/>
  <c r="N21" i="16"/>
  <c r="N11" i="13"/>
  <c r="L9" i="14"/>
  <c r="P40" i="25"/>
  <c r="P47" i="25" s="1"/>
</calcChain>
</file>

<file path=xl/sharedStrings.xml><?xml version="1.0" encoding="utf-8"?>
<sst xmlns="http://schemas.openxmlformats.org/spreadsheetml/2006/main" count="685" uniqueCount="361">
  <si>
    <r>
      <t xml:space="preserve">v obvode pôsobnosti Obvodného banského úradu </t>
    </r>
    <r>
      <rPr>
        <b/>
        <sz val="10"/>
        <rFont val="Arial"/>
        <family val="2"/>
        <charset val="238"/>
      </rPr>
      <t>Bratislava</t>
    </r>
  </si>
  <si>
    <t>Počet zamestnancov</t>
  </si>
  <si>
    <t>Poznámka</t>
  </si>
  <si>
    <t>Spolu</t>
  </si>
  <si>
    <r>
      <t xml:space="preserve">v obvode pôsobnosti Obvodného banského úradu </t>
    </r>
    <r>
      <rPr>
        <b/>
        <sz val="10"/>
        <rFont val="Arial"/>
        <family val="2"/>
        <charset val="238"/>
      </rPr>
      <t>Košice</t>
    </r>
  </si>
  <si>
    <t>Včeláre</t>
  </si>
  <si>
    <t>vápenec ς=2,62 - 2,69</t>
  </si>
  <si>
    <r>
      <t xml:space="preserve">v obvode pôsobnosti Obvodného banského úradu </t>
    </r>
    <r>
      <rPr>
        <b/>
        <sz val="10"/>
        <rFont val="Arial"/>
        <family val="2"/>
        <charset val="238"/>
      </rPr>
      <t>Spišská Nová Ves</t>
    </r>
  </si>
  <si>
    <t>Jaklovce</t>
  </si>
  <si>
    <t>Calmit Margecany</t>
  </si>
  <si>
    <t>Slavec</t>
  </si>
  <si>
    <t>Carmeuse Slovakia</t>
  </si>
  <si>
    <t>Tisovec</t>
  </si>
  <si>
    <t>Calmit Tisovec</t>
  </si>
  <si>
    <t>Levice III.- Zlatý Onyx</t>
  </si>
  <si>
    <t>dekor. kameň</t>
  </si>
  <si>
    <t>Šajdíkove Humence</t>
  </si>
  <si>
    <t>zliev. piesky</t>
  </si>
  <si>
    <t>zliev. a skl. piesky</t>
  </si>
  <si>
    <t>Spolu  DP + LNN</t>
  </si>
  <si>
    <r>
      <t>Príloha č. 22</t>
    </r>
    <r>
      <rPr>
        <i/>
        <vertAlign val="subscript"/>
        <sz val="10"/>
        <rFont val="Arial"/>
        <family val="2"/>
        <charset val="238"/>
      </rPr>
      <t>BA</t>
    </r>
  </si>
  <si>
    <t>Šaštín</t>
  </si>
  <si>
    <t>kremenec</t>
  </si>
  <si>
    <t>Bartošova Lehôtka</t>
  </si>
  <si>
    <t>dekoračný kameň</t>
  </si>
  <si>
    <t>Gregorova Vieska</t>
  </si>
  <si>
    <t>keramické íly</t>
  </si>
  <si>
    <t>Pondelok</t>
  </si>
  <si>
    <t>kaolín</t>
  </si>
  <si>
    <t>Poltár IV. H Prievrana</t>
  </si>
  <si>
    <t>Poltár V. - Petrovec</t>
  </si>
  <si>
    <t>Hliník nad Hronom I</t>
  </si>
  <si>
    <t>Jastrabá</t>
  </si>
  <si>
    <t>perlit, plán zabezp.</t>
  </si>
  <si>
    <t>Kalinovo</t>
  </si>
  <si>
    <t>žiaruvzdorné íly</t>
  </si>
  <si>
    <t>Kopernica III</t>
  </si>
  <si>
    <t>Lehôtka pod Brehmi</t>
  </si>
  <si>
    <t xml:space="preserve">perlit </t>
  </si>
  <si>
    <t>Ludrová</t>
  </si>
  <si>
    <t>Lutila</t>
  </si>
  <si>
    <t>Močiar</t>
  </si>
  <si>
    <t>diatomit</t>
  </si>
  <si>
    <t>Stará Kremnička</t>
  </si>
  <si>
    <t>bentonit</t>
  </si>
  <si>
    <t>Stará Halíč</t>
  </si>
  <si>
    <t>Lieskovec</t>
  </si>
  <si>
    <t>Dúbravica</t>
  </si>
  <si>
    <t>Tuhár</t>
  </si>
  <si>
    <t>Veľká nad Ipľom</t>
  </si>
  <si>
    <t>Bartošova Lehôtka I</t>
  </si>
  <si>
    <t>zeolit</t>
  </si>
  <si>
    <t>Kalinovo IV</t>
  </si>
  <si>
    <t>Kopernica IV</t>
  </si>
  <si>
    <t>Stará Kremnička II.</t>
  </si>
  <si>
    <t>Kopernica II</t>
  </si>
  <si>
    <t>Brezina</t>
  </si>
  <si>
    <t>Bentonit  ς=1,65</t>
  </si>
  <si>
    <t>Kučín</t>
  </si>
  <si>
    <t>Majerovce</t>
  </si>
  <si>
    <t>Michaľany</t>
  </si>
  <si>
    <t>Bentonit ς=1,67</t>
  </si>
  <si>
    <t>Nižný Hrabovec</t>
  </si>
  <si>
    <t>Pozdišovce</t>
  </si>
  <si>
    <t>Keramický íl ς=1,96</t>
  </si>
  <si>
    <t>Rudník</t>
  </si>
  <si>
    <t>Kaolín ς=2,15</t>
  </si>
  <si>
    <t>Ťahanovce</t>
  </si>
  <si>
    <t>Keramický íl  ς=2,0</t>
  </si>
  <si>
    <t>Brezina I</t>
  </si>
  <si>
    <t>Trnava pri Laborci</t>
  </si>
  <si>
    <t>Tufit ς=1,92</t>
  </si>
  <si>
    <r>
      <t xml:space="preserve">v obvode pôsobnosti Obvodného banského úradu </t>
    </r>
    <r>
      <rPr>
        <b/>
        <sz val="10"/>
        <rFont val="Arial"/>
        <family val="2"/>
        <charset val="238"/>
      </rPr>
      <t>Prievidza</t>
    </r>
  </si>
  <si>
    <t>Lietavská Svinná</t>
  </si>
  <si>
    <t>"</t>
  </si>
  <si>
    <t>dolomit</t>
  </si>
  <si>
    <t>Malé Krštenany</t>
  </si>
  <si>
    <t>dolomit pre sklárne</t>
  </si>
  <si>
    <t>Malé Krštenany I.</t>
  </si>
  <si>
    <t>*</t>
  </si>
  <si>
    <t>Rajec - Šuja</t>
  </si>
  <si>
    <t>Rožňové Mitice</t>
  </si>
  <si>
    <t>Stráňavy - Polom</t>
  </si>
  <si>
    <t>dolomit pre hutníc.</t>
  </si>
  <si>
    <t>Trenčianske Mitice I.</t>
  </si>
  <si>
    <t>dolomit pre st.účely</t>
  </si>
  <si>
    <t>*  ­ Počet pracovníkov je uvedený pri Malých Kršteňanoch</t>
  </si>
  <si>
    <t>"  - Počet pracovníkov je uvedený pri ťažbe vápencov pre špeciálne účely</t>
  </si>
  <si>
    <t>Mútnik</t>
  </si>
  <si>
    <t>Spišská Nová Ves</t>
  </si>
  <si>
    <t>Spišská Nová Ves I</t>
  </si>
  <si>
    <t>Gemerská Hôrka</t>
  </si>
  <si>
    <t>Hnúšťa</t>
  </si>
  <si>
    <t>Švedlár</t>
  </si>
  <si>
    <t>Vyšné Ružbachy</t>
  </si>
  <si>
    <t>Podzemie spolu  (kt)</t>
  </si>
  <si>
    <t>Povrch spolu  (kt)</t>
  </si>
  <si>
    <t>Príloha č. 23</t>
  </si>
  <si>
    <t>Nerast</t>
  </si>
  <si>
    <t xml:space="preserve">          z toho                     </t>
  </si>
  <si>
    <t>z toho</t>
  </si>
  <si>
    <t>s určeným DP</t>
  </si>
  <si>
    <t>s ochranou (CHLÚ)</t>
  </si>
  <si>
    <t>ostatné</t>
  </si>
  <si>
    <t>stavebný kameň</t>
  </si>
  <si>
    <t>štrkopiesky a piesky</t>
  </si>
  <si>
    <t>tehliarske suroviny</t>
  </si>
  <si>
    <t>vápenec</t>
  </si>
  <si>
    <t xml:space="preserve">Uhlie                     </t>
  </si>
  <si>
    <t xml:space="preserve">Ropa a zemný plyn  </t>
  </si>
  <si>
    <t xml:space="preserve">Rudy a magnezit   </t>
  </si>
  <si>
    <t xml:space="preserve">Nerudy                </t>
  </si>
  <si>
    <t xml:space="preserve">Celkom                 </t>
  </si>
  <si>
    <r>
      <t xml:space="preserve"> Výhradné ložiská             </t>
    </r>
    <r>
      <rPr>
        <b/>
        <i/>
        <sz val="10"/>
        <rFont val="Arial"/>
        <family val="2"/>
        <charset val="238"/>
      </rPr>
      <t xml:space="preserve"> </t>
    </r>
  </si>
  <si>
    <r>
      <t xml:space="preserve"> </t>
    </r>
    <r>
      <rPr>
        <b/>
        <sz val="10"/>
        <rFont val="Arial"/>
        <family val="2"/>
        <charset val="238"/>
      </rPr>
      <t xml:space="preserve">Ložiská nevyhradených nerastov </t>
    </r>
    <r>
      <rPr>
        <sz val="10"/>
        <rFont val="Arial"/>
        <family val="2"/>
        <charset val="238"/>
      </rPr>
      <t xml:space="preserve">           </t>
    </r>
  </si>
  <si>
    <r>
      <t xml:space="preserve">Poznámka:    </t>
    </r>
    <r>
      <rPr>
        <b/>
        <sz val="10"/>
        <rFont val="Arial"/>
        <family val="2"/>
        <charset val="238"/>
      </rPr>
      <t xml:space="preserve">CHLÚ </t>
    </r>
    <r>
      <rPr>
        <sz val="10"/>
        <rFont val="Arial"/>
        <family val="2"/>
        <charset val="238"/>
      </rPr>
      <t>= chránené ložiskové územie bez určeného dobývacieho priestoru</t>
    </r>
  </si>
  <si>
    <t>ložísk nerastov</t>
  </si>
  <si>
    <t>Orgány                hlavného dozoru</t>
  </si>
  <si>
    <t>Uhlie</t>
  </si>
  <si>
    <t>Ropa a zemný plyn</t>
  </si>
  <si>
    <t>Rudy</t>
  </si>
  <si>
    <t>Magnezit</t>
  </si>
  <si>
    <t>Soľ</t>
  </si>
  <si>
    <t>Stavebný kameň</t>
  </si>
  <si>
    <t>Štrkopiesky   a piesky</t>
  </si>
  <si>
    <t>Tehliarske suroviny</t>
  </si>
  <si>
    <t>Vápenec</t>
  </si>
  <si>
    <t>Ostatné suroviny</t>
  </si>
  <si>
    <t>Iné *</t>
  </si>
  <si>
    <t>Prierezové</t>
  </si>
  <si>
    <t xml:space="preserve">HBÚ  </t>
  </si>
  <si>
    <t>OBÚ BA</t>
  </si>
  <si>
    <t>OBÚ BB</t>
  </si>
  <si>
    <t>OBÚ KE</t>
  </si>
  <si>
    <t>OBÚ PD</t>
  </si>
  <si>
    <t>OBÚ SNV</t>
  </si>
  <si>
    <t>*) Napr. geologický prieskum, sprístupňovanie jaskýň a pod.</t>
  </si>
  <si>
    <t>Úkony vo veci štátnozamestnaneckého pomeru</t>
  </si>
  <si>
    <t>HBÚ</t>
  </si>
  <si>
    <t>Úkony vo veci výkonu práce vo verejnom záujme</t>
  </si>
  <si>
    <t>Výberové konania</t>
  </si>
  <si>
    <t>Úkony ekonomického úseku vo vzťahu k štátnemu rozpočtu</t>
  </si>
  <si>
    <t>Úkony vo vťahu k EÚ a medzinárodným organizáciám</t>
  </si>
  <si>
    <t>Celkom</t>
  </si>
  <si>
    <t>Druh správneho úkonu</t>
  </si>
  <si>
    <t>Štrkopiesky a piesky</t>
  </si>
  <si>
    <t>Iné</t>
  </si>
  <si>
    <t xml:space="preserve">Prierezové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</si>
  <si>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</si>
  <si>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</si>
  <si>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</si>
  <si>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</si>
  <si>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</si>
  <si>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</si>
  <si>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</si>
  <si>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</si>
  <si>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</si>
  <si>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</si>
  <si>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</si>
  <si>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</si>
  <si>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</si>
  <si>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1.</t>
  </si>
  <si>
    <t>Racionálne využívanie a ochrana ložísk (DP a CHLÚ) a iné úkony súvisiace s ochranou ložísk a ich racionálneho využívania</t>
  </si>
  <si>
    <t>2.</t>
  </si>
  <si>
    <t>Bezpečnosť práce a prevádzky (rozhodnutia, záväzné príkazy)</t>
  </si>
  <si>
    <t>3.</t>
  </si>
  <si>
    <t>Vyšetrovanie havárií a závažných pracovných úrazov</t>
  </si>
  <si>
    <t>4.</t>
  </si>
  <si>
    <t>Povolenie banskej činnosti, ČVBS                                                                                                (rozhodnutia, výzvy, ústne pojednávania a miestne ohliadky)</t>
  </si>
  <si>
    <t>5.</t>
  </si>
  <si>
    <t>Výbušniny (povolenie odberu, trhacích a ohňostrojných prác, skladov)</t>
  </si>
  <si>
    <t>6.</t>
  </si>
  <si>
    <t>Overenia, osvedčenia odbornej spôsobilosti</t>
  </si>
  <si>
    <t>vydané</t>
  </si>
  <si>
    <t>odňaté</t>
  </si>
  <si>
    <t>7.</t>
  </si>
  <si>
    <t xml:space="preserve">Vydané banské oprávnenia pre </t>
  </si>
  <si>
    <t>fyzické osoby</t>
  </si>
  <si>
    <t>právnické osoby</t>
  </si>
  <si>
    <t>8.</t>
  </si>
  <si>
    <t>Zrušené banské oprávnenia</t>
  </si>
  <si>
    <t>fyzickým osobám</t>
  </si>
  <si>
    <t>právnickým osobám</t>
  </si>
  <si>
    <t>9.</t>
  </si>
  <si>
    <t>Vyhradené technické zariadenia</t>
  </si>
  <si>
    <t>povolenie projektovania</t>
  </si>
  <si>
    <t>účasť na kontrolách a skúškach</t>
  </si>
  <si>
    <t>10.</t>
  </si>
  <si>
    <t>Oprávnenia na činnosť na VTZ</t>
  </si>
  <si>
    <t>11.</t>
  </si>
  <si>
    <t>Vybrané banské zariadenia</t>
  </si>
  <si>
    <t>nariadenie overovacej prevádzky</t>
  </si>
  <si>
    <t>povolenie nového typu zariadenia</t>
  </si>
  <si>
    <t>12.</t>
  </si>
  <si>
    <t>Povoľovanie výnimky</t>
  </si>
  <si>
    <t>z banských predpisov</t>
  </si>
  <si>
    <t>13.</t>
  </si>
  <si>
    <t>Priestupky a priestupkové konania</t>
  </si>
  <si>
    <t>14.</t>
  </si>
  <si>
    <t>Vydávanie vyjadrení, odborné stanoviská, prešetrenie sťažností</t>
  </si>
  <si>
    <t>15.</t>
  </si>
  <si>
    <t>Odsúhlasenie úhrad za DP a vydobyté nerasty, platobné výmery,                                         penále, spracovanie výpisov z úhrad zo štátnej pokladnice ...</t>
  </si>
  <si>
    <t>16.</t>
  </si>
  <si>
    <t>Tvorba normatívnych právnych aktov</t>
  </si>
  <si>
    <t>17.</t>
  </si>
  <si>
    <t>Pripomienkovanie</t>
  </si>
  <si>
    <t>všeobecne záväzných predpisov</t>
  </si>
  <si>
    <t>STN, STN EN</t>
  </si>
  <si>
    <t>18.</t>
  </si>
  <si>
    <t>Predbežné a procesné rozhodnutia</t>
  </si>
  <si>
    <t>19.</t>
  </si>
  <si>
    <t>Riadne opravné prostriedky (vrátane námietok proti záväznému príkazu)</t>
  </si>
  <si>
    <t>20.</t>
  </si>
  <si>
    <t>Mimoriadne opravné prostriedky</t>
  </si>
  <si>
    <t>21.</t>
  </si>
  <si>
    <t>22.</t>
  </si>
  <si>
    <t>Poradenská činnosť</t>
  </si>
  <si>
    <t>23.</t>
  </si>
  <si>
    <t>Sprístupňovanie informácií</t>
  </si>
  <si>
    <t>24.</t>
  </si>
  <si>
    <t>Ukladanie sankcií rozhodnutím, v rozkaznom a blokovom konaní</t>
  </si>
  <si>
    <t>25.</t>
  </si>
  <si>
    <t>Úkony k iným orgánom, organizáciám, združeniam</t>
  </si>
  <si>
    <t>26.</t>
  </si>
  <si>
    <t>Neformálne oznámenia</t>
  </si>
  <si>
    <t>27.</t>
  </si>
  <si>
    <t>Aprobácia predsedami úradu</t>
  </si>
  <si>
    <t>28.</t>
  </si>
  <si>
    <t>Iné správne úkony</t>
  </si>
  <si>
    <t>29.</t>
  </si>
  <si>
    <t>30.</t>
  </si>
  <si>
    <t>31.</t>
  </si>
  <si>
    <t>32.</t>
  </si>
  <si>
    <t>33.</t>
  </si>
  <si>
    <t>34.</t>
  </si>
  <si>
    <t>35.</t>
  </si>
  <si>
    <t>36.</t>
  </si>
  <si>
    <t>Príloha č. 26</t>
  </si>
  <si>
    <t xml:space="preserve">OBÚ </t>
  </si>
  <si>
    <t>Ropa a                zemný plyn</t>
  </si>
  <si>
    <t>Stavebný              kameň</t>
  </si>
  <si>
    <t>Štrkopiesky           a piesky</t>
  </si>
  <si>
    <t>Tehliarske        suroviny</t>
  </si>
  <si>
    <t>Iné*</t>
  </si>
  <si>
    <t>OBÚ Banská Bystrica</t>
  </si>
  <si>
    <t>OBÚ Bratislava</t>
  </si>
  <si>
    <t>OBÚ Košice</t>
  </si>
  <si>
    <t>OBÚ Prievidza</t>
  </si>
  <si>
    <t>OBÚ Spišská Nová Ves</t>
  </si>
  <si>
    <t>HBÚ Banská Štiavnica</t>
  </si>
  <si>
    <t xml:space="preserve">Uložené pokuty                                                                                                                                                                                              </t>
  </si>
  <si>
    <t>Príloha č. 27</t>
  </si>
  <si>
    <t>Uložené pokuty</t>
  </si>
  <si>
    <t>Štrkopiesky     a piesky</t>
  </si>
  <si>
    <t>Organizáciám</t>
  </si>
  <si>
    <t>Počet</t>
  </si>
  <si>
    <t>Zamestnancom</t>
  </si>
  <si>
    <t>Blokové</t>
  </si>
  <si>
    <t xml:space="preserve">* Napr. geologický prieskum, sprístupňovanie jaskýň a pod., </t>
  </si>
  <si>
    <t>Správne úkony orgánov hlavného dozoru (Hlavný banský úrad)</t>
  </si>
  <si>
    <r>
      <t>Príloha č. 21</t>
    </r>
    <r>
      <rPr>
        <vertAlign val="subscript"/>
        <sz val="10"/>
        <rFont val="Arial"/>
        <family val="2"/>
        <charset val="238"/>
      </rPr>
      <t>KE</t>
    </r>
  </si>
  <si>
    <t>Chtelnica</t>
  </si>
  <si>
    <t>pieskovec</t>
  </si>
  <si>
    <t>CHLÚ Mýtne Ludany-Šikloš</t>
  </si>
  <si>
    <t>dekor. kameň-činnosť prerušená</t>
  </si>
  <si>
    <t>Pinciná</t>
  </si>
  <si>
    <t>alginit</t>
  </si>
  <si>
    <t xml:space="preserve">Spolu </t>
  </si>
  <si>
    <t>Rudník II</t>
  </si>
  <si>
    <t>Šemša</t>
  </si>
  <si>
    <t>Veľká Tŕňa</t>
  </si>
  <si>
    <t>tuf ς=1,5</t>
  </si>
  <si>
    <t>živec ς=2,567</t>
  </si>
  <si>
    <t>íly ς=2,01</t>
  </si>
  <si>
    <t>Správne úkony orgánov hlavného dozoru (obvodné banské úrady)</t>
  </si>
  <si>
    <t>Spolu [€]</t>
  </si>
  <si>
    <t>Počet inšpekcií</t>
  </si>
  <si>
    <t>Počet inšpekčných dní</t>
  </si>
  <si>
    <r>
      <t>Bentonit 1,5t/m</t>
    </r>
    <r>
      <rPr>
        <sz val="10"/>
        <rFont val="Arial"/>
        <family val="2"/>
        <charset val="238"/>
      </rPr>
      <t>³</t>
    </r>
  </si>
  <si>
    <t>Gemerská Poloma</t>
  </si>
  <si>
    <t>Bažantnica - STUMBACH</t>
  </si>
  <si>
    <t>Borský Peter</t>
  </si>
  <si>
    <t>sklárske a zliev. piesky</t>
  </si>
  <si>
    <t>Banská Štiavnica I</t>
  </si>
  <si>
    <t xml:space="preserve"> -</t>
  </si>
  <si>
    <t>Zeolit ς=1,9</t>
  </si>
  <si>
    <t>Príloha č. 24 - I</t>
  </si>
  <si>
    <t>Príloha č. 24 - II</t>
  </si>
  <si>
    <t>Príloha č. 25 - I</t>
  </si>
  <si>
    <t>Točnica I</t>
  </si>
  <si>
    <t>Stará Kremnička III</t>
  </si>
  <si>
    <t>Zeolit 139-1,91</t>
  </si>
  <si>
    <t>Zeolit ς= 1,8</t>
  </si>
  <si>
    <t>Červenica</t>
  </si>
  <si>
    <r>
      <t xml:space="preserve">drahý opál,1ct </t>
    </r>
    <r>
      <rPr>
        <sz val="10"/>
        <rFont val="Arial"/>
        <family val="2"/>
        <charset val="238"/>
      </rPr>
      <t>═</t>
    </r>
    <r>
      <rPr>
        <sz val="10"/>
        <rFont val="Arial"/>
        <family val="2"/>
        <charset val="238"/>
      </rPr>
      <t xml:space="preserve"> 0,2 g</t>
    </r>
  </si>
  <si>
    <t xml:space="preserve">Príloha č. 25 - II/II </t>
  </si>
  <si>
    <t>Počet vybraných správnych úkonov vykonaných ogánmi hlavného dozoru</t>
  </si>
  <si>
    <t>Dobývanie vápencov vysokopercentných a počet zamestnancov pri dobývaní</t>
  </si>
  <si>
    <t>Dobývanie ostatných surovín a počet zamestnancov pri dobývaní</t>
  </si>
  <si>
    <t>serpentinit</t>
  </si>
  <si>
    <t>sadrovec - podzemie</t>
  </si>
  <si>
    <t>brucit</t>
  </si>
  <si>
    <t>mastenec - podzemie</t>
  </si>
  <si>
    <t>mramor</t>
  </si>
  <si>
    <t>traventín</t>
  </si>
  <si>
    <t>sadrovec</t>
  </si>
  <si>
    <t>kremeň</t>
  </si>
  <si>
    <t xml:space="preserve">Prehľad počtu inšpekcií podľa úradov a druhu dobývaného nerastu                                                                                           </t>
  </si>
  <si>
    <t>Hosťovce</t>
  </si>
  <si>
    <t>Lutila I</t>
  </si>
  <si>
    <t>Žarnov</t>
  </si>
  <si>
    <t>váp. 2,7</t>
  </si>
  <si>
    <t>Rohožník III</t>
  </si>
  <si>
    <t>Bartošova Lehôtka II</t>
  </si>
  <si>
    <t>bentonit REGOS s.r.o.</t>
  </si>
  <si>
    <t>Dolná Ves</t>
  </si>
  <si>
    <t>Kopernica V</t>
  </si>
  <si>
    <t>bentonit ENERGOGAS</t>
  </si>
  <si>
    <t>Lutila II</t>
  </si>
  <si>
    <t>bez DP Červenica</t>
  </si>
  <si>
    <t>Rudňany</t>
  </si>
  <si>
    <t>Spiské Podhradie I</t>
  </si>
  <si>
    <t>Silická Brezová I</t>
  </si>
  <si>
    <t xml:space="preserve">Dobšiná I              </t>
  </si>
  <si>
    <t>baryt - podzemie</t>
  </si>
  <si>
    <t>Vydobyté množstvo  (kt)</t>
  </si>
  <si>
    <r>
      <t>Príloha č. 21</t>
    </r>
    <r>
      <rPr>
        <vertAlign val="subscript"/>
        <sz val="10"/>
        <rFont val="Arial"/>
        <family val="2"/>
        <charset val="238"/>
      </rPr>
      <t>SNV</t>
    </r>
  </si>
  <si>
    <r>
      <t>Príloha č. 21</t>
    </r>
    <r>
      <rPr>
        <vertAlign val="subscript"/>
        <sz val="10"/>
        <rFont val="Arial"/>
        <family val="2"/>
        <charset val="238"/>
      </rPr>
      <t>BA</t>
    </r>
  </si>
  <si>
    <t xml:space="preserve">Dobývací priestor                                        </t>
  </si>
  <si>
    <t xml:space="preserve">Dobývací priestor   Ložisko nevyhradeného nerastu </t>
  </si>
  <si>
    <t xml:space="preserve">Dobývací priestor       Ložisko nevyhradeného nerastu </t>
  </si>
  <si>
    <t xml:space="preserve">Dobývací priestor                                        Ložisko nevyhradeného nerastu </t>
  </si>
  <si>
    <r>
      <t>Príloha č. 22</t>
    </r>
    <r>
      <rPr>
        <vertAlign val="subscript"/>
        <sz val="10"/>
        <rFont val="Arial"/>
        <family val="2"/>
        <charset val="238"/>
      </rPr>
      <t>KE</t>
    </r>
  </si>
  <si>
    <t xml:space="preserve">Dobývací priestor                Ložisko nevyhradeného nerastu </t>
  </si>
  <si>
    <r>
      <t>Príloha č. 22</t>
    </r>
    <r>
      <rPr>
        <vertAlign val="subscript"/>
        <sz val="10"/>
        <rFont val="Arial"/>
        <family val="2"/>
        <charset val="238"/>
      </rPr>
      <t>PD</t>
    </r>
  </si>
  <si>
    <t>viď. Stavebný kameň</t>
  </si>
  <si>
    <r>
      <t>Príloha č.22</t>
    </r>
    <r>
      <rPr>
        <vertAlign val="subscript"/>
        <sz val="9"/>
        <rFont val="Arial"/>
        <family val="2"/>
        <charset val="238"/>
      </rPr>
      <t>SNV</t>
    </r>
  </si>
  <si>
    <t xml:space="preserve">Dobývací priestor Ložisko nevyhradeného nerastu </t>
  </si>
  <si>
    <r>
      <t xml:space="preserve">                     DP </t>
    </r>
    <r>
      <rPr>
        <sz val="10"/>
        <rFont val="Arial"/>
        <family val="2"/>
        <charset val="238"/>
      </rPr>
      <t>= dobývací priestor v určenom chránenom ložiskovom území</t>
    </r>
  </si>
  <si>
    <t>606,7 ct</t>
  </si>
  <si>
    <r>
      <t>Príloha č. 22</t>
    </r>
    <r>
      <rPr>
        <i/>
        <vertAlign val="subscript"/>
        <sz val="10"/>
        <rFont val="Arial"/>
        <family val="2"/>
        <charset val="238"/>
      </rPr>
      <t>BB</t>
    </r>
  </si>
  <si>
    <t>Dobývací priestor           Ložisko nevyhradeného nerastu (názov)</t>
  </si>
  <si>
    <t>Vydobyté množstvo (kt)</t>
  </si>
  <si>
    <t>*R</t>
  </si>
  <si>
    <t>kaolín zánik oprávnenia</t>
  </si>
  <si>
    <t>*L</t>
  </si>
  <si>
    <t>*A</t>
  </si>
  <si>
    <t>keramické íly, REGOS s.r.o.</t>
  </si>
  <si>
    <t>bent. Íly</t>
  </si>
  <si>
    <t>Tomášovce</t>
  </si>
  <si>
    <t>v obvode pôsobnosti Obvodného banského úradu Banská Bystrica</t>
  </si>
  <si>
    <t>Zamestnanci uvedení v Kopernica III</t>
  </si>
  <si>
    <t>Zamestnanci uvedení v Lutila I</t>
  </si>
  <si>
    <t>Zamestnanci uvedení v Lehôtka pod Brehmi</t>
  </si>
  <si>
    <t>Markušovce</t>
  </si>
  <si>
    <t>VSK MINERAL Košice</t>
  </si>
  <si>
    <t>240.0</t>
  </si>
  <si>
    <t>1495 ct</t>
  </si>
  <si>
    <t>Prehľad ložísk nerastov k 31. 12. 2019</t>
  </si>
  <si>
    <t>K 31.12.2019 obvodné banské úrady evidovali celkom</t>
  </si>
  <si>
    <t>Ďaľšie správne úkony orgánov hlavného dozoru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</si>
</sst>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33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i/>
      <vertAlign val="subscript"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9"/>
      <name val="Arial"/>
      <family val="2"/>
      <charset val="238"/>
    </font>
    <font>
      <sz val="8"/>
      <name val="Arial"/>
      <family val="2"/>
      <charset val="238"/>
    </font>
    <font>
      <vertAlign val="subscript"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vertAlign val="subscript"/>
      <sz val="9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7" fillId="4" borderId="0" applyNumberFormat="0" applyBorder="0" applyAlignment="0" applyProtection="0"/>
    <xf numFmtId="0" fontId="18" fillId="16" borderId="1" applyNumberFormat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1" fillId="0" borderId="0" applyNumberFormat="0" applyFill="0" applyBorder="0" applyAlignment="0" applyProtection="0"/>
    <xf numFmtId="0" fontId="22" fillId="1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18" borderId="5" applyNumberFormat="0" applyFont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8" applyNumberFormat="0" applyAlignment="0" applyProtection="0"/>
    <xf numFmtId="0" fontId="28" fillId="19" borderId="8" applyNumberFormat="0" applyAlignment="0" applyProtection="0"/>
    <xf numFmtId="0" fontId="29" fillId="19" borderId="9" applyNumberFormat="0" applyAlignment="0" applyProtection="0"/>
    <xf numFmtId="0" fontId="30" fillId="0" borderId="0" applyNumberFormat="0" applyFill="0" applyBorder="0" applyAlignment="0" applyProtection="0"/>
    <xf numFmtId="0" fontId="31" fillId="3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23" borderId="0" applyNumberFormat="0" applyBorder="0" applyAlignment="0" applyProtection="0"/>
    <xf numFmtId="0" fontId="1" fillId="0" borderId="0"/>
  </cellStyleXfs>
  <cellXfs count="298">
    <xf numFmtId="0" fontId="0" fillId="0" borderId="0" xfId="0"/>
    <xf numFmtId="0" fontId="4" fillId="0" borderId="0" xfId="26" applyFont="1" applyFill="1" applyAlignment="1" applyProtection="1">
      <alignment vertical="center"/>
    </xf>
    <xf numFmtId="0" fontId="6" fillId="0" borderId="0" xfId="26" applyFont="1" applyFill="1" applyProtection="1"/>
    <xf numFmtId="0" fontId="6" fillId="0" borderId="0" xfId="32" applyFont="1" applyFill="1" applyProtection="1"/>
    <xf numFmtId="0" fontId="6" fillId="0" borderId="0" xfId="26" applyFont="1" applyFill="1" applyAlignment="1" applyProtection="1">
      <alignment vertical="center"/>
    </xf>
    <xf numFmtId="0" fontId="4" fillId="0" borderId="10" xfId="26" applyFont="1" applyFill="1" applyBorder="1" applyAlignment="1" applyProtection="1">
      <alignment vertical="center"/>
    </xf>
    <xf numFmtId="0" fontId="6" fillId="0" borderId="0" xfId="26" applyFont="1" applyFill="1" applyAlignment="1" applyProtection="1">
      <alignment horizontal="center" vertical="center" shrinkToFit="1"/>
    </xf>
    <xf numFmtId="0" fontId="6" fillId="0" borderId="0" xfId="0" applyNumberFormat="1" applyFont="1" applyFill="1" applyAlignment="1" applyProtection="1">
      <alignment horizontal="right"/>
    </xf>
    <xf numFmtId="0" fontId="6" fillId="0" borderId="0" xfId="27" applyNumberFormat="1" applyFont="1" applyFill="1" applyProtection="1"/>
    <xf numFmtId="0" fontId="6" fillId="0" borderId="0" xfId="27" applyNumberFormat="1" applyFont="1" applyFill="1" applyAlignment="1" applyProtection="1">
      <alignment horizontal="center"/>
    </xf>
    <xf numFmtId="0" fontId="6" fillId="0" borderId="0" xfId="33" applyFont="1" applyFill="1" applyProtection="1"/>
    <xf numFmtId="0" fontId="6" fillId="0" borderId="0" xfId="33" applyFont="1" applyFill="1" applyAlignment="1" applyProtection="1">
      <alignment horizontal="center" vertical="center"/>
    </xf>
    <xf numFmtId="0" fontId="5" fillId="0" borderId="0" xfId="26" applyFont="1" applyFill="1" applyAlignment="1" applyProtection="1">
      <alignment horizontal="right"/>
    </xf>
    <xf numFmtId="0" fontId="6" fillId="0" borderId="0" xfId="34" applyFont="1" applyFill="1" applyProtection="1"/>
    <xf numFmtId="0" fontId="6" fillId="0" borderId="0" xfId="0" applyFont="1" applyFill="1" applyAlignment="1" applyProtection="1">
      <alignment horizontal="right"/>
    </xf>
    <xf numFmtId="0" fontId="6" fillId="0" borderId="0" xfId="27" applyFont="1" applyFill="1" applyProtection="1"/>
    <xf numFmtId="0" fontId="6" fillId="0" borderId="0" xfId="27" applyFont="1" applyFill="1" applyAlignment="1" applyProtection="1">
      <alignment horizontal="center"/>
    </xf>
    <xf numFmtId="0" fontId="6" fillId="0" borderId="0" xfId="28" applyFont="1" applyFill="1" applyProtection="1"/>
    <xf numFmtId="0" fontId="9" fillId="0" borderId="0" xfId="34" applyFont="1" applyFill="1" applyProtection="1"/>
    <xf numFmtId="0" fontId="4" fillId="0" borderId="0" xfId="30" applyFont="1" applyFill="1" applyAlignment="1">
      <alignment vertical="center"/>
    </xf>
    <xf numFmtId="0" fontId="6" fillId="0" borderId="0" xfId="30" applyFont="1" applyFill="1" applyAlignment="1">
      <alignment vertical="center"/>
    </xf>
    <xf numFmtId="0" fontId="6" fillId="0" borderId="10" xfId="30" applyFont="1" applyFill="1" applyBorder="1" applyAlignment="1">
      <alignment vertical="center"/>
    </xf>
    <xf numFmtId="0" fontId="4" fillId="0" borderId="10" xfId="30" applyFont="1" applyFill="1" applyBorder="1" applyAlignment="1">
      <alignment vertical="center"/>
    </xf>
    <xf numFmtId="0" fontId="11" fillId="0" borderId="0" xfId="26" applyFont="1" applyFill="1" applyBorder="1" applyAlignment="1">
      <alignment vertical="center"/>
    </xf>
    <xf numFmtId="0" fontId="11" fillId="0" borderId="0" xfId="3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29" applyFont="1" applyFill="1" applyAlignment="1"/>
    <xf numFmtId="0" fontId="6" fillId="0" borderId="0" xfId="29" applyFont="1" applyFill="1" applyAlignment="1">
      <alignment horizontal="left"/>
    </xf>
    <xf numFmtId="0" fontId="6" fillId="0" borderId="0" xfId="29" applyFont="1" applyFill="1"/>
    <xf numFmtId="0" fontId="6" fillId="0" borderId="0" xfId="29" applyFont="1" applyFill="1" applyBorder="1"/>
    <xf numFmtId="0" fontId="6" fillId="0" borderId="10" xfId="29" applyFont="1" applyFill="1" applyBorder="1" applyAlignment="1">
      <alignment horizontal="left" vertical="center"/>
    </xf>
    <xf numFmtId="0" fontId="6" fillId="0" borderId="10" xfId="29" applyFont="1" applyFill="1" applyBorder="1" applyAlignment="1">
      <alignment vertical="center"/>
    </xf>
    <xf numFmtId="0" fontId="4" fillId="0" borderId="10" xfId="29" applyFont="1" applyFill="1" applyBorder="1" applyAlignment="1">
      <alignment horizontal="left" vertical="center"/>
    </xf>
    <xf numFmtId="0" fontId="4" fillId="0" borderId="0" xfId="29" applyFont="1" applyFill="1"/>
    <xf numFmtId="0" fontId="4" fillId="0" borderId="0" xfId="0" applyFont="1" applyBorder="1" applyAlignment="1">
      <alignment vertical="center"/>
    </xf>
    <xf numFmtId="0" fontId="6" fillId="0" borderId="0" xfId="0" applyFont="1"/>
    <xf numFmtId="0" fontId="5" fillId="0" borderId="0" xfId="0" applyFont="1" applyAlignment="1">
      <alignment horizontal="right" vertical="center"/>
    </xf>
    <xf numFmtId="0" fontId="6" fillId="0" borderId="0" xfId="0" applyFont="1" applyBorder="1"/>
    <xf numFmtId="0" fontId="4" fillId="0" borderId="10" xfId="0" applyFont="1" applyBorder="1" applyAlignment="1">
      <alignment horizontal="center" vertical="center"/>
    </xf>
    <xf numFmtId="0" fontId="6" fillId="0" borderId="10" xfId="37" applyFont="1" applyFill="1" applyBorder="1" applyAlignment="1">
      <alignment vertical="center"/>
    </xf>
    <xf numFmtId="0" fontId="6" fillId="0" borderId="10" xfId="37" applyFont="1" applyFill="1" applyBorder="1" applyAlignment="1">
      <alignment horizontal="left" vertical="center"/>
    </xf>
    <xf numFmtId="0" fontId="4" fillId="0" borderId="0" xfId="37" applyFont="1" applyFill="1" applyBorder="1" applyAlignment="1">
      <alignment vertical="center"/>
    </xf>
    <xf numFmtId="0" fontId="5" fillId="0" borderId="0" xfId="37" applyFont="1" applyFill="1" applyAlignment="1">
      <alignment horizontal="right" vertical="center"/>
    </xf>
    <xf numFmtId="0" fontId="4" fillId="0" borderId="12" xfId="37" applyFont="1" applyFill="1" applyBorder="1" applyAlignment="1">
      <alignment horizontal="center" vertical="center" textRotation="90"/>
    </xf>
    <xf numFmtId="0" fontId="4" fillId="0" borderId="13" xfId="37" applyFont="1" applyFill="1" applyBorder="1" applyAlignment="1">
      <alignment horizontal="center" vertical="center" textRotation="90" wrapText="1"/>
    </xf>
    <xf numFmtId="0" fontId="4" fillId="0" borderId="13" xfId="37" applyFont="1" applyFill="1" applyBorder="1" applyAlignment="1">
      <alignment horizontal="center" vertical="center" textRotation="90"/>
    </xf>
    <xf numFmtId="0" fontId="4" fillId="0" borderId="14" xfId="37" applyFont="1" applyFill="1" applyBorder="1" applyAlignment="1">
      <alignment horizontal="center" vertical="center" textRotation="90" wrapText="1"/>
    </xf>
    <xf numFmtId="0" fontId="4" fillId="0" borderId="15" xfId="37" applyFont="1" applyFill="1" applyBorder="1" applyAlignment="1">
      <alignment horizontal="center" vertical="center" textRotation="90" wrapText="1"/>
    </xf>
    <xf numFmtId="3" fontId="4" fillId="0" borderId="17" xfId="37" applyNumberFormat="1" applyFont="1" applyFill="1" applyBorder="1" applyAlignment="1">
      <alignment horizontal="center" vertical="center"/>
    </xf>
    <xf numFmtId="0" fontId="4" fillId="0" borderId="18" xfId="37" applyFont="1" applyFill="1" applyBorder="1" applyAlignment="1">
      <alignment horizontal="center" vertical="center"/>
    </xf>
    <xf numFmtId="0" fontId="4" fillId="0" borderId="15" xfId="37" applyFont="1" applyFill="1" applyBorder="1" applyAlignment="1">
      <alignment horizontal="center" vertical="center"/>
    </xf>
    <xf numFmtId="3" fontId="4" fillId="0" borderId="13" xfId="37" applyNumberFormat="1" applyFont="1" applyFill="1" applyBorder="1" applyAlignment="1">
      <alignment horizontal="center" vertical="center"/>
    </xf>
    <xf numFmtId="0" fontId="4" fillId="0" borderId="20" xfId="37" applyFont="1" applyFill="1" applyBorder="1" applyAlignment="1">
      <alignment vertical="center"/>
    </xf>
    <xf numFmtId="0" fontId="4" fillId="0" borderId="23" xfId="0" applyFont="1" applyBorder="1" applyAlignment="1">
      <alignment vertical="center"/>
    </xf>
    <xf numFmtId="3" fontId="4" fillId="0" borderId="15" xfId="0" applyNumberFormat="1" applyFont="1" applyBorder="1" applyAlignment="1">
      <alignment horizontal="center" vertical="center"/>
    </xf>
    <xf numFmtId="3" fontId="4" fillId="0" borderId="15" xfId="29" applyNumberFormat="1" applyFont="1" applyFill="1" applyBorder="1" applyAlignment="1">
      <alignment horizontal="center" vertical="center"/>
    </xf>
    <xf numFmtId="0" fontId="6" fillId="0" borderId="0" xfId="35" applyFont="1" applyFill="1" applyAlignment="1" applyProtection="1">
      <alignment horizontal="left"/>
    </xf>
    <xf numFmtId="0" fontId="6" fillId="0" borderId="0" xfId="35" applyFont="1" applyFill="1" applyProtection="1"/>
    <xf numFmtId="0" fontId="5" fillId="0" borderId="0" xfId="35" applyFont="1" applyFill="1" applyAlignment="1" applyProtection="1">
      <alignment horizontal="right" vertical="center"/>
    </xf>
    <xf numFmtId="0" fontId="6" fillId="0" borderId="0" xfId="35" applyFont="1" applyFill="1" applyAlignment="1" applyProtection="1">
      <alignment horizontal="right"/>
    </xf>
    <xf numFmtId="0" fontId="4" fillId="0" borderId="10" xfId="35" applyFont="1" applyFill="1" applyBorder="1" applyAlignment="1" applyProtection="1">
      <alignment horizontal="center" vertical="center"/>
    </xf>
    <xf numFmtId="0" fontId="4" fillId="0" borderId="10" xfId="35" applyFont="1" applyFill="1" applyBorder="1" applyAlignment="1" applyProtection="1">
      <alignment horizontal="center" vertical="center" wrapText="1"/>
    </xf>
    <xf numFmtId="0" fontId="6" fillId="0" borderId="10" xfId="35" applyFont="1" applyFill="1" applyBorder="1" applyAlignment="1" applyProtection="1">
      <alignment vertical="center"/>
    </xf>
    <xf numFmtId="0" fontId="4" fillId="0" borderId="10" xfId="35" applyFont="1" applyFill="1" applyBorder="1" applyAlignment="1" applyProtection="1">
      <alignment vertical="center"/>
    </xf>
    <xf numFmtId="0" fontId="4" fillId="0" borderId="0" xfId="36" applyFont="1" applyFill="1" applyAlignment="1">
      <alignment horizontal="left" vertical="center"/>
    </xf>
    <xf numFmtId="0" fontId="4" fillId="0" borderId="10" xfId="36" applyFont="1" applyFill="1" applyBorder="1" applyAlignment="1">
      <alignment vertical="center"/>
    </xf>
    <xf numFmtId="0" fontId="9" fillId="0" borderId="0" xfId="27" applyFont="1" applyFill="1" applyBorder="1" applyAlignment="1">
      <alignment vertical="center"/>
    </xf>
    <xf numFmtId="3" fontId="4" fillId="0" borderId="15" xfId="37" applyNumberFormat="1" applyFont="1" applyFill="1" applyBorder="1" applyAlignment="1">
      <alignment horizontal="center" vertical="center"/>
    </xf>
    <xf numFmtId="0" fontId="4" fillId="0" borderId="0" xfId="35" applyFont="1" applyFill="1" applyAlignment="1" applyProtection="1">
      <alignment horizontal="left" vertical="center"/>
    </xf>
    <xf numFmtId="0" fontId="6" fillId="0" borderId="0" xfId="35" applyFont="1" applyFill="1" applyAlignment="1" applyProtection="1">
      <alignment horizontal="left" vertical="center"/>
    </xf>
    <xf numFmtId="0" fontId="6" fillId="0" borderId="0" xfId="35" applyFont="1" applyFill="1" applyAlignment="1" applyProtection="1">
      <alignment vertical="center"/>
    </xf>
    <xf numFmtId="0" fontId="4" fillId="0" borderId="26" xfId="37" applyFont="1" applyFill="1" applyBorder="1" applyAlignment="1">
      <alignment vertical="center"/>
    </xf>
    <xf numFmtId="0" fontId="4" fillId="0" borderId="26" xfId="37" applyFont="1" applyFill="1" applyBorder="1" applyAlignment="1">
      <alignment vertical="center" wrapText="1"/>
    </xf>
    <xf numFmtId="0" fontId="4" fillId="0" borderId="27" xfId="37" applyFont="1" applyFill="1" applyBorder="1" applyAlignment="1">
      <alignment vertical="center" wrapText="1"/>
    </xf>
    <xf numFmtId="3" fontId="4" fillId="0" borderId="14" xfId="37" applyNumberFormat="1" applyFont="1" applyFill="1" applyBorder="1" applyAlignment="1">
      <alignment horizontal="center" vertical="center"/>
    </xf>
    <xf numFmtId="0" fontId="4" fillId="0" borderId="0" xfId="26" applyFont="1" applyFill="1" applyAlignment="1" applyProtection="1">
      <alignment vertical="center"/>
    </xf>
    <xf numFmtId="3" fontId="6" fillId="0" borderId="0" xfId="30" applyNumberFormat="1" applyFont="1" applyFill="1" applyAlignment="1">
      <alignment vertical="center"/>
    </xf>
    <xf numFmtId="0" fontId="4" fillId="0" borderId="0" xfId="26" applyFont="1" applyFill="1" applyAlignment="1" applyProtection="1">
      <alignment vertical="center"/>
    </xf>
    <xf numFmtId="0" fontId="4" fillId="0" borderId="10" xfId="27" applyNumberFormat="1" applyFont="1" applyFill="1" applyBorder="1" applyAlignment="1" applyProtection="1">
      <alignment horizontal="center" vertical="center"/>
    </xf>
    <xf numFmtId="0" fontId="1" fillId="0" borderId="10" xfId="26" applyFont="1" applyFill="1" applyBorder="1" applyAlignment="1" applyProtection="1">
      <alignment vertical="center"/>
    </xf>
    <xf numFmtId="0" fontId="1" fillId="0" borderId="10" xfId="26" applyFont="1" applyFill="1" applyBorder="1" applyAlignment="1" applyProtection="1">
      <alignment horizontal="center" vertical="center"/>
      <protection locked="0"/>
    </xf>
    <xf numFmtId="0" fontId="1" fillId="0" borderId="10" xfId="27" applyNumberFormat="1" applyFont="1" applyFill="1" applyBorder="1" applyAlignment="1" applyProtection="1">
      <alignment horizontal="left" vertical="center" wrapText="1"/>
    </xf>
    <xf numFmtId="0" fontId="1" fillId="0" borderId="10" xfId="26" applyFont="1" applyFill="1" applyBorder="1" applyAlignment="1" applyProtection="1">
      <alignment vertical="center"/>
      <protection locked="0"/>
    </xf>
    <xf numFmtId="0" fontId="1" fillId="0" borderId="10" xfId="26" applyFont="1" applyFill="1" applyBorder="1" applyAlignment="1" applyProtection="1">
      <alignment vertical="center" wrapText="1"/>
      <protection locked="0"/>
    </xf>
    <xf numFmtId="0" fontId="1" fillId="0" borderId="0" xfId="34" applyFont="1" applyFill="1" applyProtection="1"/>
    <xf numFmtId="0" fontId="1" fillId="0" borderId="0" xfId="34" applyFont="1" applyFill="1" applyAlignment="1" applyProtection="1"/>
    <xf numFmtId="0" fontId="1" fillId="0" borderId="0" xfId="32" applyFont="1" applyFill="1" applyProtection="1"/>
    <xf numFmtId="0" fontId="1" fillId="0" borderId="0" xfId="26" applyFont="1" applyFill="1" applyAlignment="1" applyProtection="1">
      <alignment vertical="center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0" fontId="1" fillId="0" borderId="10" xfId="27" applyFont="1" applyFill="1" applyBorder="1" applyAlignment="1" applyProtection="1">
      <alignment vertical="center"/>
    </xf>
    <xf numFmtId="0" fontId="1" fillId="0" borderId="0" xfId="37" applyFont="1" applyFill="1" applyAlignment="1">
      <alignment horizontal="center"/>
    </xf>
    <xf numFmtId="0" fontId="1" fillId="0" borderId="0" xfId="37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37" applyFont="1" applyFill="1" applyBorder="1"/>
    <xf numFmtId="0" fontId="1" fillId="0" borderId="11" xfId="0" applyFont="1" applyBorder="1" applyAlignment="1">
      <alignment vertical="center"/>
    </xf>
    <xf numFmtId="0" fontId="1" fillId="0" borderId="0" xfId="37" applyFont="1" applyFill="1"/>
    <xf numFmtId="0" fontId="1" fillId="0" borderId="16" xfId="37" applyFont="1" applyFill="1" applyBorder="1" applyAlignment="1">
      <alignment horizontal="center" vertical="center"/>
    </xf>
    <xf numFmtId="0" fontId="1" fillId="0" borderId="13" xfId="37" applyFont="1" applyFill="1" applyBorder="1" applyAlignment="1">
      <alignment horizontal="center" vertical="center" wrapText="1"/>
    </xf>
    <xf numFmtId="0" fontId="1" fillId="0" borderId="13" xfId="37" applyFont="1" applyFill="1" applyBorder="1" applyAlignment="1">
      <alignment horizontal="center" vertical="center"/>
    </xf>
    <xf numFmtId="0" fontId="1" fillId="0" borderId="14" xfId="37" applyFont="1" applyFill="1" applyBorder="1" applyAlignment="1">
      <alignment horizontal="center" vertical="center" wrapText="1"/>
    </xf>
    <xf numFmtId="0" fontId="1" fillId="0" borderId="15" xfId="37" applyFont="1" applyFill="1" applyBorder="1" applyAlignment="1">
      <alignment horizontal="center" vertical="center" wrapText="1"/>
    </xf>
    <xf numFmtId="3" fontId="4" fillId="0" borderId="24" xfId="37" applyNumberFormat="1" applyFont="1" applyFill="1" applyBorder="1" applyAlignment="1" applyProtection="1">
      <alignment horizontal="center" vertical="center"/>
      <protection locked="0"/>
    </xf>
    <xf numFmtId="0" fontId="1" fillId="0" borderId="0" xfId="36" applyFont="1" applyFill="1" applyAlignment="1">
      <alignment vertical="center"/>
    </xf>
    <xf numFmtId="0" fontId="1" fillId="0" borderId="0" xfId="36" applyFont="1" applyFill="1" applyAlignment="1">
      <alignment horizontal="right" vertical="center"/>
    </xf>
    <xf numFmtId="0" fontId="1" fillId="0" borderId="10" xfId="36" applyFont="1" applyFill="1" applyBorder="1" applyAlignment="1">
      <alignment vertical="center"/>
    </xf>
    <xf numFmtId="1" fontId="1" fillId="0" borderId="0" xfId="36" applyNumberFormat="1" applyFont="1" applyFill="1" applyAlignment="1">
      <alignment vertical="center"/>
    </xf>
    <xf numFmtId="4" fontId="1" fillId="0" borderId="0" xfId="36" applyNumberFormat="1" applyFont="1" applyFill="1" applyAlignment="1">
      <alignment vertical="center"/>
    </xf>
    <xf numFmtId="0" fontId="4" fillId="0" borderId="25" xfId="37" applyFont="1" applyFill="1" applyBorder="1" applyAlignment="1">
      <alignment horizontal="left" vertical="center" wrapText="1"/>
    </xf>
    <xf numFmtId="0" fontId="4" fillId="0" borderId="19" xfId="37" applyFont="1" applyFill="1" applyBorder="1" applyAlignment="1">
      <alignment horizontal="center" vertical="center"/>
    </xf>
    <xf numFmtId="0" fontId="4" fillId="0" borderId="17" xfId="37" applyFont="1" applyFill="1" applyBorder="1" applyAlignment="1">
      <alignment horizontal="center" vertical="center"/>
    </xf>
    <xf numFmtId="0" fontId="4" fillId="0" borderId="26" xfId="37" applyFont="1" applyFill="1" applyBorder="1" applyAlignment="1">
      <alignment horizontal="left" vertical="center" wrapText="1"/>
    </xf>
    <xf numFmtId="0" fontId="4" fillId="0" borderId="21" xfId="37" applyFont="1" applyFill="1" applyBorder="1" applyAlignment="1">
      <alignment horizontal="left" vertical="center"/>
    </xf>
    <xf numFmtId="0" fontId="4" fillId="0" borderId="22" xfId="37" applyFont="1" applyFill="1" applyBorder="1" applyAlignment="1">
      <alignment horizontal="left" vertical="center"/>
    </xf>
    <xf numFmtId="0" fontId="1" fillId="0" borderId="0" xfId="36" applyFont="1" applyFill="1" applyAlignment="1">
      <alignment horizontal="left" vertical="center"/>
    </xf>
    <xf numFmtId="0" fontId="4" fillId="0" borderId="10" xfId="36" applyFont="1" applyFill="1" applyBorder="1" applyAlignment="1">
      <alignment horizontal="center" vertical="center"/>
    </xf>
    <xf numFmtId="0" fontId="4" fillId="0" borderId="10" xfId="36" applyFont="1" applyFill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0" fontId="4" fillId="0" borderId="0" xfId="26" applyFont="1" applyFill="1" applyAlignment="1" applyProtection="1">
      <alignment vertical="center"/>
    </xf>
    <xf numFmtId="0" fontId="6" fillId="0" borderId="0" xfId="27" applyNumberFormat="1" applyFont="1" applyFill="1" applyBorder="1" applyAlignment="1" applyProtection="1">
      <alignment vertical="center"/>
    </xf>
    <xf numFmtId="0" fontId="6" fillId="0" borderId="0" xfId="33" applyFont="1" applyFill="1" applyBorder="1" applyAlignment="1" applyProtection="1">
      <alignment vertical="center"/>
    </xf>
    <xf numFmtId="0" fontId="6" fillId="0" borderId="0" xfId="26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28" applyFont="1" applyFill="1" applyBorder="1" applyAlignment="1" applyProtection="1">
      <alignment vertical="center"/>
    </xf>
    <xf numFmtId="0" fontId="6" fillId="0" borderId="0" xfId="34" applyFont="1" applyFill="1" applyBorder="1" applyAlignment="1" applyProtection="1">
      <alignment vertical="center"/>
    </xf>
    <xf numFmtId="0" fontId="1" fillId="0" borderId="0" xfId="33" applyFont="1" applyFill="1" applyAlignment="1" applyProtection="1">
      <alignment horizontal="right"/>
    </xf>
    <xf numFmtId="0" fontId="6" fillId="0" borderId="0" xfId="27" applyNumberFormat="1" applyFont="1" applyFill="1" applyAlignment="1" applyProtection="1">
      <alignment horizontal="right"/>
    </xf>
    <xf numFmtId="0" fontId="1" fillId="0" borderId="0" xfId="27" applyFont="1" applyFill="1" applyAlignment="1" applyProtection="1">
      <alignment horizontal="right"/>
    </xf>
    <xf numFmtId="0" fontId="1" fillId="0" borderId="0" xfId="28" applyFont="1" applyFill="1" applyAlignment="1" applyProtection="1">
      <alignment horizontal="right"/>
    </xf>
    <xf numFmtId="0" fontId="7" fillId="0" borderId="0" xfId="34" applyFont="1" applyFill="1" applyAlignment="1" applyProtection="1">
      <alignment horizontal="right"/>
    </xf>
    <xf numFmtId="0" fontId="4" fillId="0" borderId="0" xfId="26" applyFont="1" applyFill="1" applyAlignment="1" applyProtection="1">
      <alignment vertical="center"/>
    </xf>
    <xf numFmtId="0" fontId="5" fillId="0" borderId="0" xfId="34" applyFont="1" applyFill="1" applyAlignment="1" applyProtection="1">
      <alignment horizontal="right"/>
    </xf>
    <xf numFmtId="0" fontId="1" fillId="0" borderId="10" xfId="26" applyFont="1" applyFill="1" applyBorder="1" applyAlignment="1" applyProtection="1">
      <alignment horizontal="center" vertical="center"/>
    </xf>
    <xf numFmtId="4" fontId="1" fillId="0" borderId="10" xfId="0" applyNumberFormat="1" applyFont="1" applyBorder="1" applyAlignment="1" applyProtection="1">
      <alignment horizontal="center" vertical="center"/>
      <protection locked="0"/>
    </xf>
    <xf numFmtId="0" fontId="13" fillId="0" borderId="10" xfId="26" applyFont="1" applyFill="1" applyBorder="1" applyAlignment="1" applyProtection="1">
      <alignment vertical="center"/>
      <protection locked="0"/>
    </xf>
    <xf numFmtId="0" fontId="4" fillId="0" borderId="10" xfId="34" applyFont="1" applyFill="1" applyBorder="1" applyProtection="1"/>
    <xf numFmtId="164" fontId="1" fillId="0" borderId="10" xfId="26" applyNumberFormat="1" applyFont="1" applyFill="1" applyBorder="1" applyAlignment="1" applyProtection="1">
      <alignment horizontal="center" vertical="center"/>
    </xf>
    <xf numFmtId="0" fontId="4" fillId="0" borderId="10" xfId="32" applyFont="1" applyFill="1" applyBorder="1" applyAlignment="1" applyProtection="1">
      <alignment horizontal="center" vertical="center"/>
    </xf>
    <xf numFmtId="0" fontId="4" fillId="0" borderId="10" xfId="32" applyFont="1" applyFill="1" applyBorder="1" applyAlignment="1" applyProtection="1">
      <alignment horizontal="center" vertical="center"/>
    </xf>
    <xf numFmtId="0" fontId="4" fillId="0" borderId="10" xfId="34" applyFont="1" applyFill="1" applyBorder="1" applyAlignment="1" applyProtection="1">
      <alignment horizontal="center"/>
    </xf>
    <xf numFmtId="0" fontId="4" fillId="0" borderId="10" xfId="32" applyFont="1" applyFill="1" applyBorder="1" applyAlignment="1" applyProtection="1">
      <alignment horizontal="center" vertical="center"/>
    </xf>
    <xf numFmtId="164" fontId="1" fillId="0" borderId="10" xfId="54" applyNumberFormat="1" applyFont="1" applyBorder="1" applyAlignment="1" applyProtection="1">
      <alignment horizontal="center" vertical="center"/>
      <protection locked="0"/>
    </xf>
    <xf numFmtId="4" fontId="1" fillId="0" borderId="10" xfId="54" applyNumberFormat="1" applyFont="1" applyBorder="1" applyAlignment="1" applyProtection="1">
      <alignment horizontal="center" vertical="center"/>
      <protection locked="0"/>
    </xf>
    <xf numFmtId="164" fontId="1" fillId="0" borderId="10" xfId="54" applyNumberFormat="1" applyFont="1" applyFill="1" applyBorder="1" applyAlignment="1" applyProtection="1">
      <alignment horizontal="center" vertical="center"/>
      <protection locked="0"/>
    </xf>
    <xf numFmtId="0" fontId="4" fillId="0" borderId="10" xfId="32" applyFont="1" applyFill="1" applyBorder="1" applyAlignment="1" applyProtection="1">
      <alignment horizontal="center" vertical="center"/>
    </xf>
    <xf numFmtId="165" fontId="1" fillId="0" borderId="10" xfId="0" applyNumberFormat="1" applyFont="1" applyFill="1" applyBorder="1" applyAlignment="1">
      <alignment horizontal="center" vertical="center"/>
    </xf>
    <xf numFmtId="165" fontId="1" fillId="0" borderId="10" xfId="0" applyNumberFormat="1" applyFont="1" applyBorder="1" applyAlignment="1">
      <alignment horizontal="center" vertical="center"/>
    </xf>
    <xf numFmtId="0" fontId="1" fillId="0" borderId="10" xfId="32" applyFont="1" applyFill="1" applyBorder="1" applyAlignment="1" applyProtection="1">
      <alignment horizontal="center" vertical="center"/>
    </xf>
    <xf numFmtId="4" fontId="1" fillId="0" borderId="10" xfId="54" applyNumberFormat="1" applyFont="1" applyFill="1" applyBorder="1" applyAlignment="1" applyProtection="1">
      <alignment horizontal="center" vertical="center"/>
      <protection locked="0"/>
    </xf>
    <xf numFmtId="0" fontId="4" fillId="0" borderId="10" xfId="26" applyFont="1" applyFill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4" fillId="0" borderId="40" xfId="37" applyFont="1" applyFill="1" applyBorder="1" applyAlignment="1" applyProtection="1">
      <alignment horizontal="right" vertical="center" indent="1"/>
      <protection locked="0"/>
    </xf>
    <xf numFmtId="0" fontId="4" fillId="0" borderId="18" xfId="37" applyFont="1" applyFill="1" applyBorder="1" applyAlignment="1" applyProtection="1">
      <alignment horizontal="right" vertical="center" indent="1"/>
      <protection locked="0"/>
    </xf>
    <xf numFmtId="0" fontId="4" fillId="0" borderId="18" xfId="37" applyFont="1" applyFill="1" applyBorder="1" applyAlignment="1" applyProtection="1">
      <alignment horizontal="center" vertical="center"/>
      <protection locked="0"/>
    </xf>
    <xf numFmtId="0" fontId="4" fillId="0" borderId="41" xfId="37" applyFont="1" applyFill="1" applyBorder="1" applyAlignment="1" applyProtection="1">
      <alignment horizontal="center" vertical="center"/>
      <protection locked="0"/>
    </xf>
    <xf numFmtId="3" fontId="1" fillId="0" borderId="10" xfId="35" applyNumberFormat="1" applyFont="1" applyFill="1" applyBorder="1" applyAlignment="1" applyProtection="1">
      <alignment horizontal="center" vertical="center"/>
      <protection locked="0"/>
    </xf>
    <xf numFmtId="3" fontId="1" fillId="0" borderId="10" xfId="30" applyNumberFormat="1" applyFont="1" applyFill="1" applyBorder="1" applyAlignment="1" applyProtection="1">
      <alignment horizontal="center" vertical="center"/>
      <protection locked="0"/>
    </xf>
    <xf numFmtId="3" fontId="1" fillId="0" borderId="10" xfId="26" applyNumberFormat="1" applyFont="1" applyFill="1" applyBorder="1" applyAlignment="1" applyProtection="1">
      <alignment horizontal="center" vertical="center"/>
      <protection locked="0"/>
    </xf>
    <xf numFmtId="3" fontId="1" fillId="0" borderId="10" xfId="27" applyNumberFormat="1" applyFont="1" applyFill="1" applyBorder="1" applyAlignment="1" applyProtection="1">
      <alignment horizontal="center" vertical="center"/>
      <protection locked="0"/>
    </xf>
    <xf numFmtId="3" fontId="1" fillId="0" borderId="10" xfId="28" applyNumberFormat="1" applyFont="1" applyFill="1" applyBorder="1" applyAlignment="1" applyProtection="1">
      <alignment horizontal="center" vertical="center"/>
      <protection locked="0"/>
    </xf>
    <xf numFmtId="3" fontId="1" fillId="0" borderId="10" xfId="29" applyNumberFormat="1" applyFont="1" applyFill="1" applyBorder="1" applyAlignment="1" applyProtection="1">
      <alignment horizontal="center" vertical="center"/>
      <protection locked="0"/>
    </xf>
    <xf numFmtId="3" fontId="4" fillId="0" borderId="10" xfId="35" applyNumberFormat="1" applyFont="1" applyFill="1" applyBorder="1" applyAlignment="1" applyProtection="1">
      <alignment horizontal="center" vertical="center"/>
    </xf>
    <xf numFmtId="3" fontId="1" fillId="0" borderId="10" xfId="36" applyNumberFormat="1" applyFont="1" applyFill="1" applyBorder="1" applyAlignment="1" applyProtection="1">
      <alignment horizontal="center" vertical="center"/>
      <protection locked="0"/>
    </xf>
    <xf numFmtId="3" fontId="4" fillId="0" borderId="10" xfId="36" applyNumberFormat="1" applyFont="1" applyFill="1" applyBorder="1" applyAlignment="1">
      <alignment horizontal="center" vertical="center"/>
    </xf>
    <xf numFmtId="4" fontId="1" fillId="0" borderId="10" xfId="36" applyNumberFormat="1" applyFont="1" applyFill="1" applyBorder="1" applyAlignment="1" applyProtection="1">
      <alignment horizontal="center" vertical="center"/>
      <protection locked="0"/>
    </xf>
    <xf numFmtId="4" fontId="4" fillId="0" borderId="10" xfId="36" applyNumberFormat="1" applyFont="1" applyFill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164" fontId="1" fillId="0" borderId="10" xfId="0" applyNumberFormat="1" applyFont="1" applyBorder="1" applyAlignment="1" applyProtection="1">
      <alignment horizontal="center" vertical="center"/>
    </xf>
    <xf numFmtId="164" fontId="4" fillId="0" borderId="10" xfId="0" applyNumberFormat="1" applyFont="1" applyBorder="1" applyAlignment="1" applyProtection="1">
      <alignment horizontal="center" vertical="center"/>
    </xf>
    <xf numFmtId="164" fontId="4" fillId="0" borderId="10" xfId="0" applyNumberFormat="1" applyFont="1" applyBorder="1" applyAlignment="1" applyProtection="1">
      <alignment horizontal="center" vertical="center"/>
      <protection locked="0"/>
    </xf>
    <xf numFmtId="164" fontId="1" fillId="0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0" xfId="26" applyFont="1" applyBorder="1" applyAlignment="1">
      <alignment horizontal="center" vertical="center"/>
    </xf>
    <xf numFmtId="0" fontId="4" fillId="0" borderId="10" xfId="26" applyFont="1" applyBorder="1" applyAlignment="1">
      <alignment horizontal="center" vertical="center"/>
    </xf>
    <xf numFmtId="166" fontId="1" fillId="0" borderId="10" xfId="54" applyNumberFormat="1" applyFont="1" applyBorder="1" applyAlignment="1" applyProtection="1">
      <alignment horizontal="center" vertical="center"/>
      <protection locked="0"/>
    </xf>
    <xf numFmtId="164" fontId="4" fillId="0" borderId="10" xfId="34" applyNumberFormat="1" applyFont="1" applyFill="1" applyBorder="1" applyAlignment="1" applyProtection="1">
      <alignment horizontal="center"/>
    </xf>
    <xf numFmtId="0" fontId="1" fillId="0" borderId="0" xfId="34" applyFont="1" applyFill="1" applyAlignment="1" applyProtection="1">
      <alignment horizontal="center"/>
    </xf>
    <xf numFmtId="166" fontId="1" fillId="0" borderId="10" xfId="0" applyNumberFormat="1" applyFont="1" applyBorder="1" applyAlignment="1" applyProtection="1">
      <alignment horizontal="center" vertical="center"/>
      <protection locked="0"/>
    </xf>
    <xf numFmtId="0" fontId="1" fillId="0" borderId="10" xfId="27" applyFont="1" applyFill="1" applyBorder="1" applyAlignment="1" applyProtection="1">
      <alignment horizontal="center" vertical="center"/>
    </xf>
    <xf numFmtId="164" fontId="1" fillId="0" borderId="53" xfId="0" applyNumberFormat="1" applyFont="1" applyBorder="1" applyAlignment="1" applyProtection="1">
      <alignment horizontal="center" vertical="center"/>
      <protection locked="0"/>
    </xf>
    <xf numFmtId="164" fontId="7" fillId="0" borderId="10" xfId="0" applyNumberFormat="1" applyFont="1" applyBorder="1" applyAlignment="1" applyProtection="1">
      <alignment horizontal="center" vertical="center"/>
      <protection locked="0"/>
    </xf>
    <xf numFmtId="164" fontId="4" fillId="0" borderId="10" xfId="26" applyNumberFormat="1" applyFont="1" applyFill="1" applyBorder="1" applyAlignment="1" applyProtection="1">
      <alignment horizontal="center" vertical="center"/>
    </xf>
    <xf numFmtId="3" fontId="4" fillId="0" borderId="10" xfId="30" applyNumberFormat="1" applyFont="1" applyFill="1" applyBorder="1" applyAlignment="1">
      <alignment horizontal="center" vertical="center"/>
    </xf>
    <xf numFmtId="3" fontId="6" fillId="0" borderId="10" xfId="30" applyNumberFormat="1" applyFont="1" applyFill="1" applyBorder="1" applyAlignment="1" applyProtection="1">
      <alignment horizontal="center" vertical="center"/>
      <protection locked="0"/>
    </xf>
    <xf numFmtId="3" fontId="4" fillId="0" borderId="10" xfId="30" applyNumberFormat="1" applyFont="1" applyFill="1" applyBorder="1" applyAlignment="1" applyProtection="1">
      <alignment horizontal="center" vertical="center"/>
      <protection locked="0"/>
    </xf>
    <xf numFmtId="3" fontId="1" fillId="0" borderId="10" xfId="26" applyNumberFormat="1" applyFont="1" applyBorder="1" applyAlignment="1" applyProtection="1">
      <alignment horizontal="center" vertical="center"/>
      <protection locked="0"/>
    </xf>
    <xf numFmtId="3" fontId="4" fillId="0" borderId="10" xfId="29" applyNumberFormat="1" applyFont="1" applyFill="1" applyBorder="1" applyAlignment="1">
      <alignment horizontal="center" vertical="center"/>
    </xf>
    <xf numFmtId="3" fontId="1" fillId="0" borderId="10" xfId="37" applyNumberFormat="1" applyFont="1" applyBorder="1" applyAlignment="1" applyProtection="1">
      <alignment horizontal="center" vertical="center"/>
      <protection locked="0"/>
    </xf>
    <xf numFmtId="3" fontId="6" fillId="0" borderId="10" xfId="37" applyNumberFormat="1" applyFont="1" applyFill="1" applyBorder="1" applyAlignment="1" applyProtection="1">
      <alignment horizontal="center" vertical="center"/>
      <protection locked="0"/>
    </xf>
    <xf numFmtId="3" fontId="1" fillId="0" borderId="10" xfId="37" applyNumberFormat="1" applyFont="1" applyFill="1" applyBorder="1" applyAlignment="1" applyProtection="1">
      <alignment horizontal="center" vertical="center"/>
      <protection locked="0"/>
    </xf>
    <xf numFmtId="3" fontId="4" fillId="0" borderId="10" xfId="37" applyNumberFormat="1" applyFont="1" applyFill="1" applyBorder="1" applyAlignment="1">
      <alignment horizontal="center" vertical="center"/>
    </xf>
    <xf numFmtId="0" fontId="1" fillId="0" borderId="40" xfId="37" applyFont="1" applyFill="1" applyBorder="1" applyAlignment="1" applyProtection="1">
      <alignment horizontal="center" vertical="center"/>
      <protection locked="0"/>
    </xf>
    <xf numFmtId="0" fontId="1" fillId="0" borderId="18" xfId="37" applyFont="1" applyFill="1" applyBorder="1" applyAlignment="1" applyProtection="1">
      <alignment horizontal="center" vertical="center"/>
      <protection locked="0"/>
    </xf>
    <xf numFmtId="0" fontId="1" fillId="0" borderId="41" xfId="37" applyFont="1" applyFill="1" applyBorder="1" applyAlignment="1" applyProtection="1">
      <alignment horizontal="center" vertical="center"/>
      <protection locked="0"/>
    </xf>
    <xf numFmtId="3" fontId="6" fillId="24" borderId="10" xfId="37" applyNumberFormat="1" applyFont="1" applyFill="1" applyBorder="1" applyAlignment="1" applyProtection="1">
      <alignment horizontal="center" vertical="center"/>
      <protection locked="0"/>
    </xf>
    <xf numFmtId="3" fontId="4" fillId="24" borderId="10" xfId="29" applyNumberFormat="1" applyFont="1" applyFill="1" applyBorder="1" applyAlignment="1">
      <alignment horizontal="center" vertical="center"/>
    </xf>
    <xf numFmtId="0" fontId="4" fillId="0" borderId="10" xfId="27" applyNumberFormat="1" applyFont="1" applyFill="1" applyBorder="1" applyAlignment="1" applyProtection="1">
      <alignment horizontal="center" vertical="center"/>
    </xf>
    <xf numFmtId="0" fontId="4" fillId="0" borderId="10" xfId="32" applyFont="1" applyFill="1" applyBorder="1" applyAlignment="1" applyProtection="1">
      <alignment horizontal="center" vertical="center"/>
    </xf>
    <xf numFmtId="0" fontId="4" fillId="0" borderId="0" xfId="26" applyFont="1" applyFill="1" applyAlignment="1" applyProtection="1">
      <alignment vertical="center"/>
    </xf>
    <xf numFmtId="0" fontId="6" fillId="0" borderId="0" xfId="27" applyNumberFormat="1" applyFont="1" applyFill="1" applyBorder="1" applyAlignment="1" applyProtection="1">
      <alignment vertical="center"/>
    </xf>
    <xf numFmtId="0" fontId="6" fillId="0" borderId="0" xfId="33" applyFont="1" applyFill="1" applyBorder="1" applyAlignment="1" applyProtection="1">
      <alignment vertical="center"/>
    </xf>
    <xf numFmtId="0" fontId="4" fillId="0" borderId="51" xfId="33" applyFont="1" applyFill="1" applyBorder="1" applyAlignment="1" applyProtection="1">
      <alignment horizontal="center" vertical="center" wrapText="1"/>
    </xf>
    <xf numFmtId="0" fontId="1" fillId="0" borderId="52" xfId="0" applyFont="1" applyFill="1" applyBorder="1" applyAlignment="1" applyProtection="1">
      <alignment horizontal="center" vertical="center" wrapText="1"/>
    </xf>
    <xf numFmtId="0" fontId="4" fillId="0" borderId="51" xfId="27" applyNumberFormat="1" applyFont="1" applyFill="1" applyBorder="1" applyAlignment="1" applyProtection="1">
      <alignment horizontal="center" vertical="center" wrapText="1"/>
    </xf>
    <xf numFmtId="0" fontId="4" fillId="0" borderId="52" xfId="27" applyNumberFormat="1" applyFont="1" applyFill="1" applyBorder="1" applyAlignment="1" applyProtection="1">
      <alignment horizontal="center" vertical="center" wrapText="1"/>
    </xf>
    <xf numFmtId="0" fontId="1" fillId="0" borderId="0" xfId="26" applyFont="1" applyFill="1" applyAlignment="1" applyProtection="1">
      <alignment horizontal="right"/>
    </xf>
    <xf numFmtId="0" fontId="1" fillId="0" borderId="0" xfId="0" applyFont="1" applyFill="1" applyAlignment="1" applyProtection="1">
      <alignment horizontal="right"/>
    </xf>
    <xf numFmtId="0" fontId="6" fillId="0" borderId="0" xfId="26" applyFont="1" applyFill="1" applyBorder="1" applyAlignment="1" applyProtection="1">
      <alignment vertical="center"/>
    </xf>
    <xf numFmtId="0" fontId="4" fillId="0" borderId="10" xfId="26" applyFont="1" applyFill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4" fillId="0" borderId="51" xfId="26" applyFont="1" applyFill="1" applyBorder="1" applyAlignment="1" applyProtection="1">
      <alignment horizontal="center" vertical="center" wrapText="1"/>
    </xf>
    <xf numFmtId="0" fontId="1" fillId="0" borderId="52" xfId="0" applyFont="1" applyBorder="1" applyAlignment="1" applyProtection="1">
      <alignment horizontal="center" vertical="center" wrapText="1"/>
    </xf>
    <xf numFmtId="0" fontId="4" fillId="0" borderId="51" xfId="34" applyFont="1" applyFill="1" applyBorder="1" applyAlignment="1" applyProtection="1">
      <alignment horizontal="center" vertical="center" wrapText="1"/>
    </xf>
    <xf numFmtId="0" fontId="4" fillId="0" borderId="52" xfId="34" applyFont="1" applyFill="1" applyBorder="1" applyAlignment="1" applyProtection="1">
      <alignment horizontal="center" vertical="center" wrapText="1"/>
    </xf>
    <xf numFmtId="0" fontId="4" fillId="0" borderId="53" xfId="32" applyFont="1" applyFill="1" applyBorder="1" applyAlignment="1" applyProtection="1">
      <alignment horizontal="center" vertical="center"/>
    </xf>
    <xf numFmtId="0" fontId="4" fillId="0" borderId="28" xfId="32" applyFont="1" applyFill="1" applyBorder="1" applyAlignment="1" applyProtection="1">
      <alignment horizontal="center" vertical="center"/>
    </xf>
    <xf numFmtId="0" fontId="4" fillId="0" borderId="29" xfId="32" applyFont="1" applyFill="1" applyBorder="1" applyAlignment="1" applyProtection="1">
      <alignment horizontal="center" vertical="center"/>
    </xf>
    <xf numFmtId="0" fontId="4" fillId="0" borderId="51" xfId="34" applyFont="1" applyFill="1" applyBorder="1" applyAlignment="1" applyProtection="1">
      <alignment horizontal="center" vertical="center"/>
    </xf>
    <xf numFmtId="0" fontId="4" fillId="0" borderId="52" xfId="34" applyFont="1" applyFill="1" applyBorder="1" applyAlignment="1" applyProtection="1">
      <alignment horizontal="center" vertical="center"/>
    </xf>
    <xf numFmtId="0" fontId="4" fillId="0" borderId="10" xfId="28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6" fillId="0" borderId="0" xfId="27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4" fillId="0" borderId="51" xfId="27" applyFont="1" applyFill="1" applyBorder="1" applyAlignment="1" applyProtection="1">
      <alignment horizontal="center" vertical="center" wrapText="1"/>
    </xf>
    <xf numFmtId="0" fontId="6" fillId="0" borderId="0" xfId="28" applyFont="1" applyFill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1" fillId="0" borderId="53" xfId="26" applyFont="1" applyFill="1" applyBorder="1" applyAlignment="1" applyProtection="1">
      <alignment horizontal="center" vertical="center"/>
    </xf>
    <xf numFmtId="0" fontId="1" fillId="0" borderId="28" xfId="26" applyFont="1" applyFill="1" applyBorder="1" applyAlignment="1" applyProtection="1">
      <alignment horizontal="center" vertical="center"/>
    </xf>
    <xf numFmtId="0" fontId="1" fillId="0" borderId="29" xfId="26" applyFont="1" applyFill="1" applyBorder="1" applyAlignment="1" applyProtection="1">
      <alignment horizontal="center" vertical="center"/>
    </xf>
    <xf numFmtId="0" fontId="6" fillId="0" borderId="0" xfId="28" applyFont="1" applyFill="1" applyBorder="1" applyAlignment="1" applyProtection="1">
      <alignment vertical="center"/>
    </xf>
    <xf numFmtId="0" fontId="4" fillId="0" borderId="10" xfId="26" applyFont="1" applyFill="1" applyBorder="1" applyAlignment="1" applyProtection="1">
      <alignment horizontal="center" vertical="center"/>
      <protection locked="0"/>
    </xf>
    <xf numFmtId="0" fontId="6" fillId="0" borderId="0" xfId="34" applyFont="1" applyFill="1" applyBorder="1" applyAlignment="1" applyProtection="1">
      <alignment vertical="center"/>
    </xf>
    <xf numFmtId="0" fontId="4" fillId="0" borderId="0" xfId="30" applyFont="1" applyFill="1" applyAlignment="1">
      <alignment horizontal="left" vertical="center"/>
    </xf>
    <xf numFmtId="0" fontId="5" fillId="0" borderId="0" xfId="30" applyFont="1" applyFill="1" applyAlignment="1">
      <alignment horizontal="right" vertical="center"/>
    </xf>
    <xf numFmtId="0" fontId="4" fillId="0" borderId="10" xfId="3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0" xfId="3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4" fillId="0" borderId="10" xfId="30" applyFont="1" applyFill="1" applyBorder="1" applyAlignment="1">
      <alignment horizontal="center" vertical="center" wrapText="1"/>
    </xf>
    <xf numFmtId="0" fontId="6" fillId="0" borderId="10" xfId="30" applyFont="1" applyFill="1" applyBorder="1" applyAlignment="1">
      <alignment horizontal="center" vertical="center"/>
    </xf>
    <xf numFmtId="3" fontId="6" fillId="0" borderId="42" xfId="30" applyNumberFormat="1" applyFont="1" applyFill="1" applyBorder="1" applyAlignment="1" applyProtection="1">
      <alignment horizontal="center" vertical="center"/>
      <protection locked="0"/>
    </xf>
    <xf numFmtId="3" fontId="6" fillId="0" borderId="43" xfId="30" applyNumberFormat="1" applyFont="1" applyFill="1" applyBorder="1" applyAlignment="1" applyProtection="1">
      <alignment horizontal="center" vertical="center"/>
      <protection locked="0"/>
    </xf>
    <xf numFmtId="3" fontId="6" fillId="0" borderId="44" xfId="30" applyNumberFormat="1" applyFont="1" applyFill="1" applyBorder="1" applyAlignment="1" applyProtection="1">
      <alignment horizontal="center" vertical="center"/>
      <protection locked="0"/>
    </xf>
    <xf numFmtId="3" fontId="6" fillId="0" borderId="45" xfId="30" applyNumberFormat="1" applyFont="1" applyFill="1" applyBorder="1" applyAlignment="1" applyProtection="1">
      <alignment horizontal="center" vertical="center"/>
      <protection locked="0"/>
    </xf>
    <xf numFmtId="3" fontId="6" fillId="0" borderId="0" xfId="30" applyNumberFormat="1" applyFont="1" applyFill="1" applyBorder="1" applyAlignment="1" applyProtection="1">
      <alignment horizontal="center" vertical="center"/>
      <protection locked="0"/>
    </xf>
    <xf numFmtId="3" fontId="6" fillId="0" borderId="46" xfId="30" applyNumberFormat="1" applyFont="1" applyFill="1" applyBorder="1" applyAlignment="1" applyProtection="1">
      <alignment horizontal="center" vertical="center"/>
      <protection locked="0"/>
    </xf>
    <xf numFmtId="3" fontId="6" fillId="0" borderId="47" xfId="30" applyNumberFormat="1" applyFont="1" applyFill="1" applyBorder="1" applyAlignment="1" applyProtection="1">
      <alignment horizontal="center" vertical="center"/>
      <protection locked="0"/>
    </xf>
    <xf numFmtId="3" fontId="6" fillId="0" borderId="48" xfId="30" applyNumberFormat="1" applyFont="1" applyFill="1" applyBorder="1" applyAlignment="1" applyProtection="1">
      <alignment horizontal="center" vertical="center"/>
      <protection locked="0"/>
    </xf>
    <xf numFmtId="3" fontId="6" fillId="0" borderId="24" xfId="30" applyNumberFormat="1" applyFont="1" applyFill="1" applyBorder="1" applyAlignment="1" applyProtection="1">
      <alignment horizontal="center" vertical="center"/>
      <protection locked="0"/>
    </xf>
    <xf numFmtId="0" fontId="6" fillId="0" borderId="0" xfId="3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30" applyFont="1" applyFill="1" applyAlignment="1">
      <alignment vertical="center"/>
    </xf>
    <xf numFmtId="0" fontId="12" fillId="0" borderId="0" xfId="26" applyFont="1" applyFill="1" applyBorder="1" applyAlignment="1">
      <alignment horizontal="left" vertical="center"/>
    </xf>
    <xf numFmtId="0" fontId="1" fillId="0" borderId="0" xfId="29" applyFont="1" applyFill="1" applyAlignment="1">
      <alignment horizontal="right"/>
    </xf>
    <xf numFmtId="0" fontId="4" fillId="0" borderId="10" xfId="29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6" fillId="0" borderId="10" xfId="29" applyFont="1" applyFill="1" applyBorder="1" applyAlignment="1">
      <alignment horizontal="center" vertical="center" wrapText="1"/>
    </xf>
    <xf numFmtId="49" fontId="4" fillId="0" borderId="10" xfId="29" applyNumberFormat="1" applyFont="1" applyFill="1" applyBorder="1" applyAlignment="1">
      <alignment horizontal="center" vertical="center" wrapText="1"/>
    </xf>
    <xf numFmtId="0" fontId="6" fillId="0" borderId="10" xfId="37" applyFont="1" applyFill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4" fillId="0" borderId="10" xfId="37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1" xfId="37" applyFont="1" applyFill="1" applyBorder="1" applyAlignment="1">
      <alignment vertical="center" wrapText="1"/>
    </xf>
    <xf numFmtId="0" fontId="4" fillId="0" borderId="22" xfId="37" applyFont="1" applyFill="1" applyBorder="1" applyAlignment="1">
      <alignment vertical="center" wrapText="1"/>
    </xf>
    <xf numFmtId="0" fontId="4" fillId="0" borderId="39" xfId="37" applyFont="1" applyFill="1" applyBorder="1" applyAlignment="1">
      <alignment horizontal="left" vertical="center" wrapText="1"/>
    </xf>
    <xf numFmtId="0" fontId="4" fillId="0" borderId="34" xfId="37" applyFont="1" applyFill="1" applyBorder="1" applyAlignment="1">
      <alignment horizontal="left" vertical="center" wrapText="1"/>
    </xf>
    <xf numFmtId="0" fontId="4" fillId="0" borderId="49" xfId="37" applyFont="1" applyFill="1" applyBorder="1" applyAlignment="1">
      <alignment horizontal="left" vertical="center" wrapText="1"/>
    </xf>
    <xf numFmtId="0" fontId="4" fillId="0" borderId="50" xfId="37" applyFont="1" applyFill="1" applyBorder="1" applyAlignment="1">
      <alignment horizontal="left" vertical="center" wrapText="1"/>
    </xf>
    <xf numFmtId="0" fontId="4" fillId="0" borderId="21" xfId="37" applyFont="1" applyFill="1" applyBorder="1" applyAlignment="1">
      <alignment horizontal="left" vertical="center" wrapText="1"/>
    </xf>
    <xf numFmtId="0" fontId="4" fillId="0" borderId="22" xfId="37" applyFont="1" applyFill="1" applyBorder="1" applyAlignment="1">
      <alignment horizontal="left" vertical="center" wrapText="1"/>
    </xf>
    <xf numFmtId="0" fontId="4" fillId="0" borderId="35" xfId="37" applyFont="1" applyFill="1" applyBorder="1" applyAlignment="1">
      <alignment horizontal="center" vertical="center"/>
    </xf>
    <xf numFmtId="0" fontId="4" fillId="0" borderId="20" xfId="37" applyFont="1" applyFill="1" applyBorder="1" applyAlignment="1">
      <alignment horizontal="center" vertical="center"/>
    </xf>
    <xf numFmtId="0" fontId="4" fillId="0" borderId="36" xfId="37" applyFont="1" applyFill="1" applyBorder="1" applyAlignment="1">
      <alignment horizontal="center" vertical="center"/>
    </xf>
    <xf numFmtId="0" fontId="4" fillId="0" borderId="37" xfId="37" applyFont="1" applyFill="1" applyBorder="1" applyAlignment="1">
      <alignment horizontal="center" vertical="center"/>
    </xf>
    <xf numFmtId="0" fontId="4" fillId="0" borderId="11" xfId="37" applyFont="1" applyFill="1" applyBorder="1" applyAlignment="1">
      <alignment horizontal="center" vertical="center"/>
    </xf>
    <xf numFmtId="0" fontId="4" fillId="0" borderId="38" xfId="37" applyFont="1" applyFill="1" applyBorder="1" applyAlignment="1">
      <alignment horizontal="center" vertical="center"/>
    </xf>
    <xf numFmtId="0" fontId="4" fillId="0" borderId="19" xfId="37" applyFont="1" applyFill="1" applyBorder="1" applyAlignment="1">
      <alignment horizontal="center" vertical="center"/>
    </xf>
    <xf numFmtId="0" fontId="4" fillId="0" borderId="17" xfId="37" applyFont="1" applyFill="1" applyBorder="1" applyAlignment="1">
      <alignment horizontal="center" vertical="center"/>
    </xf>
    <xf numFmtId="0" fontId="4" fillId="0" borderId="32" xfId="37" applyFont="1" applyFill="1" applyBorder="1" applyAlignment="1">
      <alignment vertical="center"/>
    </xf>
    <xf numFmtId="0" fontId="4" fillId="0" borderId="23" xfId="37" applyFont="1" applyFill="1" applyBorder="1" applyAlignment="1">
      <alignment vertical="center"/>
    </xf>
    <xf numFmtId="0" fontId="4" fillId="0" borderId="33" xfId="37" applyFont="1" applyFill="1" applyBorder="1" applyAlignment="1">
      <alignment vertical="center"/>
    </xf>
    <xf numFmtId="0" fontId="4" fillId="0" borderId="21" xfId="37" applyFont="1" applyFill="1" applyBorder="1" applyAlignment="1">
      <alignment vertical="center"/>
    </xf>
    <xf numFmtId="0" fontId="4" fillId="0" borderId="22" xfId="37" applyFont="1" applyFill="1" applyBorder="1" applyAlignment="1">
      <alignment vertical="center"/>
    </xf>
    <xf numFmtId="0" fontId="4" fillId="0" borderId="21" xfId="37" applyFont="1" applyFill="1" applyBorder="1" applyAlignment="1">
      <alignment horizontal="left" vertical="center"/>
    </xf>
    <xf numFmtId="0" fontId="4" fillId="0" borderId="22" xfId="37" applyFont="1" applyFill="1" applyBorder="1" applyAlignment="1">
      <alignment horizontal="left" vertical="center"/>
    </xf>
    <xf numFmtId="0" fontId="4" fillId="0" borderId="49" xfId="37" applyFont="1" applyFill="1" applyBorder="1" applyAlignment="1">
      <alignment vertical="center" wrapText="1"/>
    </xf>
    <xf numFmtId="0" fontId="4" fillId="0" borderId="50" xfId="37" applyFont="1" applyFill="1" applyBorder="1" applyAlignment="1">
      <alignment vertical="center" wrapText="1"/>
    </xf>
    <xf numFmtId="0" fontId="4" fillId="0" borderId="30" xfId="37" applyFont="1" applyFill="1" applyBorder="1" applyAlignment="1">
      <alignment horizontal="left" vertical="center" wrapText="1"/>
    </xf>
    <xf numFmtId="0" fontId="4" fillId="0" borderId="31" xfId="37" applyFont="1" applyFill="1" applyBorder="1" applyAlignment="1">
      <alignment horizontal="left" vertical="center" wrapText="1"/>
    </xf>
    <xf numFmtId="0" fontId="4" fillId="0" borderId="32" xfId="37" applyFont="1" applyFill="1" applyBorder="1" applyAlignment="1">
      <alignment horizontal="center" vertical="center" wrapText="1"/>
    </xf>
    <xf numFmtId="0" fontId="4" fillId="0" borderId="33" xfId="37" applyFont="1" applyFill="1" applyBorder="1" applyAlignment="1">
      <alignment horizontal="center" vertical="center" wrapText="1"/>
    </xf>
    <xf numFmtId="0" fontId="4" fillId="0" borderId="32" xfId="37" applyFont="1" applyFill="1" applyBorder="1" applyAlignment="1">
      <alignment horizontal="center" vertical="center"/>
    </xf>
    <xf numFmtId="0" fontId="4" fillId="0" borderId="23" xfId="37" applyFont="1" applyFill="1" applyBorder="1" applyAlignment="1">
      <alignment horizontal="center" vertical="center"/>
    </xf>
    <xf numFmtId="0" fontId="5" fillId="0" borderId="0" xfId="35" applyFont="1" applyFill="1" applyAlignment="1" applyProtection="1">
      <alignment horizontal="right" vertical="center"/>
    </xf>
    <xf numFmtId="0" fontId="1" fillId="0" borderId="0" xfId="36" applyFont="1" applyFill="1" applyAlignment="1">
      <alignment horizontal="left" vertical="center"/>
    </xf>
    <xf numFmtId="0" fontId="4" fillId="0" borderId="10" xfId="36" applyFont="1" applyFill="1" applyBorder="1" applyAlignment="1">
      <alignment horizontal="center" vertical="center"/>
    </xf>
    <xf numFmtId="0" fontId="4" fillId="0" borderId="10" xfId="36" applyFont="1" applyFill="1" applyBorder="1" applyAlignment="1">
      <alignment horizontal="center" vertical="center" wrapText="1"/>
    </xf>
    <xf numFmtId="0" fontId="1" fillId="0" borderId="10" xfId="36" applyFont="1" applyFill="1" applyBorder="1" applyAlignment="1">
      <alignment horizontal="left" vertical="center"/>
    </xf>
  </cellXfs>
  <cellStyles count="55">
    <cellStyle name="20 % - zvýraznenie1" xfId="1" builtinId="30" customBuiltin="1"/>
    <cellStyle name="20 % - zvýraznenie2" xfId="2" builtinId="34" customBuiltin="1"/>
    <cellStyle name="20 % - zvýraznenie3" xfId="3" builtinId="38" customBuiltin="1"/>
    <cellStyle name="20 % - zvýraznenie4" xfId="4" builtinId="42" customBuiltin="1"/>
    <cellStyle name="20 % - zvýraznenie5" xfId="5" builtinId="46" customBuiltin="1"/>
    <cellStyle name="20 % - zvýraznenie6" xfId="6" builtinId="50" customBuiltin="1"/>
    <cellStyle name="40 % - zvýraznenie1" xfId="7" builtinId="31" customBuiltin="1"/>
    <cellStyle name="40 % - zvýraznenie2" xfId="8" builtinId="35" customBuiltin="1"/>
    <cellStyle name="40 % - zvýraznenie3" xfId="9" builtinId="39" customBuiltin="1"/>
    <cellStyle name="40 % - zvýraznenie4" xfId="10" builtinId="43" customBuiltin="1"/>
    <cellStyle name="40 % - zvýraznenie5" xfId="11" builtinId="47" customBuiltin="1"/>
    <cellStyle name="40 % - zvýraznenie6" xfId="12" builtinId="51" customBuiltin="1"/>
    <cellStyle name="60 % - zvýraznenie1" xfId="13" builtinId="32" customBuiltin="1"/>
    <cellStyle name="60 % - zvýraznenie2" xfId="14" builtinId="36" customBuiltin="1"/>
    <cellStyle name="60 % - zvýraznenie3" xfId="15" builtinId="40" customBuiltin="1"/>
    <cellStyle name="60 % - zvýraznenie4" xfId="16" builtinId="44" customBuiltin="1"/>
    <cellStyle name="60 % - zvýraznenie5" xfId="17" builtinId="48" customBuiltin="1"/>
    <cellStyle name="60 % - zvýraznenie6" xfId="18" builtinId="52" customBuiltin="1"/>
    <cellStyle name="Dobrá" xfId="19" builtinId="26" customBuiltin="1"/>
    <cellStyle name="Kontrolná bunka" xfId="20" builtinId="23" customBuiltin="1"/>
    <cellStyle name="Nadpis 1" xfId="21" builtinId="16" customBuiltin="1"/>
    <cellStyle name="Nadpis 2" xfId="22" builtinId="17" customBuiltin="1"/>
    <cellStyle name="Nadpis 3" xfId="23" builtinId="18" customBuiltin="1"/>
    <cellStyle name="Nadpis 4" xfId="24" builtinId="19" customBuiltin="1"/>
    <cellStyle name="Neutrálna" xfId="25" builtinId="28" customBuiltin="1"/>
    <cellStyle name="Normálna" xfId="0" builtinId="0"/>
    <cellStyle name="Normálna 2 2" xfId="54"/>
    <cellStyle name="normálne_BA 1 až 24" xfId="26"/>
    <cellStyle name="normálne_Ke1_48" xfId="27"/>
    <cellStyle name="normálne_PD1_48" xfId="28"/>
    <cellStyle name="normálne_SNV23-28" xfId="29"/>
    <cellStyle name="normálne_tabulky-23-28" xfId="30"/>
    <cellStyle name="normální_05-rs-2004-prilohy-1-15" xfId="31"/>
    <cellStyle name="normální_HBU_18_05" xfId="32"/>
    <cellStyle name="normální_HBU_21-05" xfId="33"/>
    <cellStyle name="normální_HBU_22-05" xfId="34"/>
    <cellStyle name="normální_HBU_26-05" xfId="35"/>
    <cellStyle name="normální_HBU_27-05" xfId="36"/>
    <cellStyle name="normální_Ročná správa 2005 - tabuľka 25Nupr" xfId="37"/>
    <cellStyle name="Poznámka" xfId="38" builtinId="10" customBuiltin="1"/>
    <cellStyle name="Prepojená bunka" xfId="39" builtinId="24" customBuiltin="1"/>
    <cellStyle name="Spolu" xfId="40" builtinId="25" customBuiltin="1"/>
    <cellStyle name="Text upozornenia" xfId="41" builtinId="11" customBuiltin="1"/>
    <cellStyle name="Titul" xfId="42" builtinId="15" customBuiltin="1"/>
    <cellStyle name="Vstup" xfId="43" builtinId="20" customBuiltin="1"/>
    <cellStyle name="Výpočet" xfId="44" builtinId="22" customBuiltin="1"/>
    <cellStyle name="Výstup" xfId="45" builtinId="21" customBuiltin="1"/>
    <cellStyle name="Vysvetľujúci text" xfId="46" builtinId="53" customBuiltin="1"/>
    <cellStyle name="Zlá" xfId="47" builtinId="27" customBuiltin="1"/>
    <cellStyle name="Zvýraznenie1" xfId="48" builtinId="29" customBuiltin="1"/>
    <cellStyle name="Zvýraznenie2" xfId="49" builtinId="33" customBuiltin="1"/>
    <cellStyle name="Zvýraznenie3" xfId="50" builtinId="37" customBuiltin="1"/>
    <cellStyle name="Zvýraznenie4" xfId="51" builtinId="41" customBuiltin="1"/>
    <cellStyle name="Zvýraznenie5" xfId="52" builtinId="45" customBuiltin="1"/>
    <cellStyle name="Zvýraznenie6" xfId="53" builtinId="49" customBuiltin="1"/>
  </cellStyles>
  <dxfs count="38"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view="pageBreakPreview" zoomScaleNormal="100" zoomScaleSheetLayoutView="100" workbookViewId="0">
      <selection activeCell="O28" sqref="O28"/>
    </sheetView>
  </sheetViews>
  <sheetFormatPr defaultColWidth="9.140625" defaultRowHeight="20.100000000000001" customHeight="1" x14ac:dyDescent="0.2"/>
  <cols>
    <col min="1" max="1" width="22.7109375" style="2" customWidth="1"/>
    <col min="2" max="11" width="7.28515625" style="2" customWidth="1"/>
    <col min="12" max="12" width="19.42578125" style="2" bestFit="1" customWidth="1"/>
    <col min="13" max="16384" width="9.140625" style="2"/>
  </cols>
  <sheetData>
    <row r="1" spans="1:12" ht="20.100000000000001" customHeight="1" x14ac:dyDescent="0.3">
      <c r="A1" s="198" t="s">
        <v>297</v>
      </c>
      <c r="B1" s="198"/>
      <c r="C1" s="198"/>
      <c r="D1" s="198"/>
      <c r="E1" s="198"/>
      <c r="F1" s="198"/>
      <c r="G1" s="198"/>
      <c r="H1" s="198"/>
      <c r="I1" s="118"/>
      <c r="J1" s="118"/>
      <c r="K1" s="205" t="s">
        <v>327</v>
      </c>
      <c r="L1" s="206"/>
    </row>
    <row r="2" spans="1:12" ht="20.100000000000001" customHeight="1" x14ac:dyDescent="0.2">
      <c r="A2" s="207" t="s">
        <v>0</v>
      </c>
      <c r="B2" s="207"/>
      <c r="C2" s="207"/>
      <c r="D2" s="207"/>
      <c r="E2" s="207"/>
      <c r="F2" s="207"/>
      <c r="G2" s="207"/>
      <c r="H2" s="207"/>
      <c r="I2" s="121"/>
      <c r="J2" s="121"/>
    </row>
    <row r="3" spans="1:12" s="3" customFormat="1" ht="20.100000000000001" customHeight="1" x14ac:dyDescent="0.2">
      <c r="A3" s="210" t="s">
        <v>329</v>
      </c>
      <c r="B3" s="197" t="s">
        <v>325</v>
      </c>
      <c r="C3" s="197"/>
      <c r="D3" s="197"/>
      <c r="E3" s="197"/>
      <c r="F3" s="197"/>
      <c r="G3" s="197" t="s">
        <v>1</v>
      </c>
      <c r="H3" s="197"/>
      <c r="I3" s="197"/>
      <c r="J3" s="197"/>
      <c r="K3" s="197"/>
      <c r="L3" s="208" t="s">
        <v>2</v>
      </c>
    </row>
    <row r="4" spans="1:12" s="3" customFormat="1" ht="20.100000000000001" customHeight="1" x14ac:dyDescent="0.2">
      <c r="A4" s="211"/>
      <c r="B4" s="145">
        <v>2015</v>
      </c>
      <c r="C4" s="145">
        <v>2016</v>
      </c>
      <c r="D4" s="145">
        <v>2017</v>
      </c>
      <c r="E4" s="145">
        <v>2018</v>
      </c>
      <c r="F4" s="138">
        <v>2019</v>
      </c>
      <c r="G4" s="141">
        <v>2015</v>
      </c>
      <c r="H4" s="141">
        <v>2016</v>
      </c>
      <c r="I4" s="141">
        <v>2017</v>
      </c>
      <c r="J4" s="141">
        <v>2018</v>
      </c>
      <c r="K4" s="138">
        <v>2019</v>
      </c>
      <c r="L4" s="209"/>
    </row>
    <row r="5" spans="1:12" s="4" customFormat="1" ht="20.100000000000001" customHeight="1" x14ac:dyDescent="0.2">
      <c r="A5" s="80" t="s">
        <v>312</v>
      </c>
      <c r="B5" s="146">
        <v>1692.6</v>
      </c>
      <c r="C5" s="146">
        <v>1805.5</v>
      </c>
      <c r="D5" s="146">
        <v>1820.6</v>
      </c>
      <c r="E5" s="147">
        <v>1712.7</v>
      </c>
      <c r="F5" s="147">
        <v>1820.4</v>
      </c>
      <c r="G5" s="151">
        <v>20</v>
      </c>
      <c r="H5" s="151">
        <v>20</v>
      </c>
      <c r="I5" s="151">
        <v>20</v>
      </c>
      <c r="J5" s="151">
        <v>20</v>
      </c>
      <c r="K5" s="151">
        <v>20</v>
      </c>
      <c r="L5" s="81" t="s">
        <v>107</v>
      </c>
    </row>
    <row r="6" spans="1:12" s="1" customFormat="1" ht="20.100000000000001" customHeight="1" x14ac:dyDescent="0.2">
      <c r="A6" s="5" t="s">
        <v>3</v>
      </c>
      <c r="B6" s="169">
        <f t="shared" ref="B6:G6" si="0">SUM(B5)</f>
        <v>1692.6</v>
      </c>
      <c r="C6" s="169">
        <f t="shared" si="0"/>
        <v>1805.5</v>
      </c>
      <c r="D6" s="169">
        <f t="shared" si="0"/>
        <v>1820.6</v>
      </c>
      <c r="E6" s="169">
        <f t="shared" si="0"/>
        <v>1712.7</v>
      </c>
      <c r="F6" s="169">
        <f t="shared" si="0"/>
        <v>1820.4</v>
      </c>
      <c r="G6" s="167">
        <f t="shared" si="0"/>
        <v>20</v>
      </c>
      <c r="H6" s="167">
        <f t="shared" ref="H6:K6" si="1">SUM(H5)</f>
        <v>20</v>
      </c>
      <c r="I6" s="167">
        <f t="shared" si="1"/>
        <v>20</v>
      </c>
      <c r="J6" s="167">
        <f t="shared" si="1"/>
        <v>20</v>
      </c>
      <c r="K6" s="167">
        <f t="shared" si="1"/>
        <v>20</v>
      </c>
      <c r="L6" s="5"/>
    </row>
    <row r="7" spans="1:12" ht="20.100000000000001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2" ht="20.100000000000001" customHeight="1" x14ac:dyDescent="0.3">
      <c r="A8" s="198" t="s">
        <v>297</v>
      </c>
      <c r="B8" s="198"/>
      <c r="C8" s="198"/>
      <c r="D8" s="198"/>
      <c r="E8" s="198"/>
      <c r="F8" s="198"/>
      <c r="G8" s="198"/>
      <c r="H8" s="198"/>
      <c r="I8" s="118"/>
      <c r="J8" s="118"/>
      <c r="K8" s="7"/>
      <c r="L8" s="127" t="s">
        <v>260</v>
      </c>
    </row>
    <row r="9" spans="1:12" ht="20.100000000000001" customHeight="1" x14ac:dyDescent="0.2">
      <c r="A9" s="199" t="s">
        <v>4</v>
      </c>
      <c r="B9" s="199"/>
      <c r="C9" s="199"/>
      <c r="D9" s="199"/>
      <c r="E9" s="199"/>
      <c r="F9" s="199"/>
      <c r="G9" s="199"/>
      <c r="H9" s="199"/>
      <c r="I9" s="119"/>
      <c r="J9" s="119"/>
      <c r="K9" s="9"/>
      <c r="L9" s="8"/>
    </row>
    <row r="10" spans="1:12" ht="20.100000000000001" customHeight="1" x14ac:dyDescent="0.2">
      <c r="A10" s="203" t="s">
        <v>330</v>
      </c>
      <c r="B10" s="197" t="s">
        <v>325</v>
      </c>
      <c r="C10" s="197"/>
      <c r="D10" s="197"/>
      <c r="E10" s="197"/>
      <c r="F10" s="197"/>
      <c r="G10" s="197" t="s">
        <v>1</v>
      </c>
      <c r="H10" s="197"/>
      <c r="I10" s="197"/>
      <c r="J10" s="197"/>
      <c r="K10" s="197"/>
      <c r="L10" s="196" t="s">
        <v>2</v>
      </c>
    </row>
    <row r="11" spans="1:12" ht="20.100000000000001" customHeight="1" x14ac:dyDescent="0.2">
      <c r="A11" s="204"/>
      <c r="B11" s="141">
        <v>2015</v>
      </c>
      <c r="C11" s="141">
        <v>2016</v>
      </c>
      <c r="D11" s="141">
        <v>2017</v>
      </c>
      <c r="E11" s="141">
        <v>2018</v>
      </c>
      <c r="F11" s="138">
        <v>2019</v>
      </c>
      <c r="G11" s="141">
        <v>2015</v>
      </c>
      <c r="H11" s="141">
        <v>2016</v>
      </c>
      <c r="I11" s="141">
        <v>2017</v>
      </c>
      <c r="J11" s="141">
        <v>2018</v>
      </c>
      <c r="K11" s="138">
        <v>2019</v>
      </c>
      <c r="L11" s="196"/>
    </row>
    <row r="12" spans="1:12" ht="20.100000000000001" customHeight="1" x14ac:dyDescent="0.2">
      <c r="A12" s="82" t="s">
        <v>308</v>
      </c>
      <c r="B12" s="148">
        <v>0</v>
      </c>
      <c r="C12" s="148">
        <v>0</v>
      </c>
      <c r="D12" s="148">
        <v>0</v>
      </c>
      <c r="E12" s="148">
        <v>46.5</v>
      </c>
      <c r="F12" s="148">
        <v>1.2</v>
      </c>
      <c r="G12" s="148">
        <v>0</v>
      </c>
      <c r="H12" s="148">
        <v>0</v>
      </c>
      <c r="I12" s="148">
        <v>0</v>
      </c>
      <c r="J12" s="148">
        <v>19</v>
      </c>
      <c r="K12" s="148">
        <v>11</v>
      </c>
      <c r="L12" s="79"/>
    </row>
    <row r="13" spans="1:12" ht="20.100000000000001" customHeight="1" x14ac:dyDescent="0.2">
      <c r="A13" s="80" t="s">
        <v>5</v>
      </c>
      <c r="B13" s="168">
        <v>1886.3</v>
      </c>
      <c r="C13" s="168">
        <v>1818</v>
      </c>
      <c r="D13" s="168">
        <v>1810</v>
      </c>
      <c r="E13" s="168">
        <v>1846</v>
      </c>
      <c r="F13" s="168">
        <v>1562</v>
      </c>
      <c r="G13" s="133">
        <v>54</v>
      </c>
      <c r="H13" s="133">
        <v>60</v>
      </c>
      <c r="I13" s="133">
        <v>72</v>
      </c>
      <c r="J13" s="133">
        <v>62</v>
      </c>
      <c r="K13" s="133">
        <v>25</v>
      </c>
      <c r="L13" s="83" t="s">
        <v>6</v>
      </c>
    </row>
    <row r="14" spans="1:12" ht="20.100000000000001" customHeight="1" x14ac:dyDescent="0.2">
      <c r="A14" s="5" t="s">
        <v>3</v>
      </c>
      <c r="B14" s="169">
        <f>SUM(B12:B13)</f>
        <v>1886.3</v>
      </c>
      <c r="C14" s="169">
        <f t="shared" ref="C14:F14" si="2">SUM(C12:C13)</f>
        <v>1818</v>
      </c>
      <c r="D14" s="169">
        <f>SUM(D12:D13)</f>
        <v>1810</v>
      </c>
      <c r="E14" s="169">
        <f t="shared" si="2"/>
        <v>1892.5</v>
      </c>
      <c r="F14" s="169">
        <f t="shared" si="2"/>
        <v>1563.2</v>
      </c>
      <c r="G14" s="167">
        <f>SUM(G12:G13)</f>
        <v>54</v>
      </c>
      <c r="H14" s="167">
        <f>SUM(H12:H13)</f>
        <v>60</v>
      </c>
      <c r="I14" s="167">
        <f t="shared" ref="I14:K14" si="3">SUM(I12:I13)</f>
        <v>72</v>
      </c>
      <c r="J14" s="167">
        <f>SUM(J12:J13)</f>
        <v>81</v>
      </c>
      <c r="K14" s="167">
        <f t="shared" si="3"/>
        <v>36</v>
      </c>
      <c r="L14" s="5"/>
    </row>
    <row r="16" spans="1:12" ht="20.100000000000001" customHeight="1" x14ac:dyDescent="0.3">
      <c r="A16" s="198" t="s">
        <v>297</v>
      </c>
      <c r="B16" s="198"/>
      <c r="C16" s="198"/>
      <c r="D16" s="198"/>
      <c r="E16" s="198"/>
      <c r="F16" s="198"/>
      <c r="G16" s="198"/>
      <c r="H16" s="198"/>
      <c r="I16" s="118"/>
      <c r="J16" s="118"/>
      <c r="K16" s="10"/>
      <c r="L16" s="126" t="s">
        <v>326</v>
      </c>
    </row>
    <row r="17" spans="1:12" ht="20.100000000000001" customHeight="1" x14ac:dyDescent="0.2">
      <c r="A17" s="200" t="s">
        <v>7</v>
      </c>
      <c r="B17" s="200"/>
      <c r="C17" s="200"/>
      <c r="D17" s="200"/>
      <c r="E17" s="200"/>
      <c r="F17" s="200"/>
      <c r="G17" s="200"/>
      <c r="H17" s="200"/>
      <c r="I17" s="120"/>
      <c r="J17" s="120"/>
      <c r="K17" s="11"/>
      <c r="L17" s="11"/>
    </row>
    <row r="18" spans="1:12" ht="20.100000000000001" customHeight="1" x14ac:dyDescent="0.2">
      <c r="A18" s="201" t="s">
        <v>331</v>
      </c>
      <c r="B18" s="197" t="s">
        <v>325</v>
      </c>
      <c r="C18" s="197"/>
      <c r="D18" s="197"/>
      <c r="E18" s="197"/>
      <c r="F18" s="197"/>
      <c r="G18" s="197" t="s">
        <v>1</v>
      </c>
      <c r="H18" s="197"/>
      <c r="I18" s="197"/>
      <c r="J18" s="197"/>
      <c r="K18" s="197"/>
      <c r="L18" s="196" t="s">
        <v>2</v>
      </c>
    </row>
    <row r="19" spans="1:12" ht="20.100000000000001" customHeight="1" x14ac:dyDescent="0.2">
      <c r="A19" s="202"/>
      <c r="B19" s="141">
        <v>2015</v>
      </c>
      <c r="C19" s="141">
        <v>2016</v>
      </c>
      <c r="D19" s="141">
        <v>2017</v>
      </c>
      <c r="E19" s="141">
        <v>2018</v>
      </c>
      <c r="F19" s="138">
        <v>2019</v>
      </c>
      <c r="G19" s="141">
        <v>2015</v>
      </c>
      <c r="H19" s="141">
        <v>2016</v>
      </c>
      <c r="I19" s="141">
        <v>2017</v>
      </c>
      <c r="J19" s="141">
        <v>2018</v>
      </c>
      <c r="K19" s="138">
        <v>2019</v>
      </c>
      <c r="L19" s="196"/>
    </row>
    <row r="20" spans="1:12" ht="20.100000000000001" customHeight="1" x14ac:dyDescent="0.2">
      <c r="A20" s="80" t="s">
        <v>8</v>
      </c>
      <c r="B20" s="89">
        <v>97</v>
      </c>
      <c r="C20" s="89">
        <v>54.6</v>
      </c>
      <c r="D20" s="89">
        <v>50.1</v>
      </c>
      <c r="E20" s="89">
        <v>91.7</v>
      </c>
      <c r="F20" s="89">
        <v>82</v>
      </c>
      <c r="G20" s="151">
        <v>14</v>
      </c>
      <c r="H20" s="151">
        <v>13</v>
      </c>
      <c r="I20" s="151">
        <v>13</v>
      </c>
      <c r="J20" s="151">
        <v>15</v>
      </c>
      <c r="K20" s="151">
        <v>13</v>
      </c>
      <c r="L20" s="83" t="s">
        <v>9</v>
      </c>
    </row>
    <row r="21" spans="1:12" ht="20.100000000000001" customHeight="1" x14ac:dyDescent="0.2">
      <c r="A21" s="80" t="s">
        <v>10</v>
      </c>
      <c r="B21" s="89">
        <v>12.4</v>
      </c>
      <c r="C21" s="89">
        <v>39.700000000000003</v>
      </c>
      <c r="D21" s="89">
        <v>0</v>
      </c>
      <c r="E21" s="89">
        <v>0</v>
      </c>
      <c r="F21" s="89">
        <v>13.3</v>
      </c>
      <c r="G21" s="151">
        <v>11</v>
      </c>
      <c r="H21" s="151">
        <v>18</v>
      </c>
      <c r="I21" s="151">
        <v>1</v>
      </c>
      <c r="J21" s="151">
        <v>1</v>
      </c>
      <c r="K21" s="151">
        <v>11</v>
      </c>
      <c r="L21" s="83" t="s">
        <v>11</v>
      </c>
    </row>
    <row r="22" spans="1:12" ht="20.100000000000001" customHeight="1" x14ac:dyDescent="0.2">
      <c r="A22" s="80" t="s">
        <v>12</v>
      </c>
      <c r="B22" s="89">
        <v>360</v>
      </c>
      <c r="C22" s="89">
        <v>394.8</v>
      </c>
      <c r="D22" s="89">
        <v>390.3</v>
      </c>
      <c r="E22" s="89">
        <v>383.1</v>
      </c>
      <c r="F22" s="89">
        <v>377.4</v>
      </c>
      <c r="G22" s="151">
        <v>11</v>
      </c>
      <c r="H22" s="151">
        <v>11</v>
      </c>
      <c r="I22" s="151">
        <v>11</v>
      </c>
      <c r="J22" s="151">
        <v>11</v>
      </c>
      <c r="K22" s="151">
        <v>11</v>
      </c>
      <c r="L22" s="83" t="s">
        <v>13</v>
      </c>
    </row>
    <row r="23" spans="1:12" ht="20.100000000000001" customHeight="1" x14ac:dyDescent="0.2">
      <c r="A23" s="80" t="s">
        <v>354</v>
      </c>
      <c r="B23" s="168">
        <v>0</v>
      </c>
      <c r="C23" s="168">
        <v>0</v>
      </c>
      <c r="D23" s="168">
        <v>0</v>
      </c>
      <c r="E23" s="89">
        <v>0.1</v>
      </c>
      <c r="F23" s="89">
        <v>0</v>
      </c>
      <c r="G23" s="151">
        <v>0</v>
      </c>
      <c r="H23" s="151">
        <v>0</v>
      </c>
      <c r="I23" s="151">
        <v>0</v>
      </c>
      <c r="J23" s="151">
        <v>2</v>
      </c>
      <c r="K23" s="151">
        <v>1</v>
      </c>
      <c r="L23" s="83" t="s">
        <v>355</v>
      </c>
    </row>
    <row r="24" spans="1:12" ht="20.100000000000001" customHeight="1" x14ac:dyDescent="0.2">
      <c r="A24" s="5" t="s">
        <v>3</v>
      </c>
      <c r="B24" s="169">
        <f t="shared" ref="B24:G24" si="4">SUM(B20:B23)</f>
        <v>469.4</v>
      </c>
      <c r="C24" s="169">
        <f t="shared" si="4"/>
        <v>489.1</v>
      </c>
      <c r="D24" s="169">
        <f t="shared" si="4"/>
        <v>440.40000000000003</v>
      </c>
      <c r="E24" s="169">
        <f t="shared" si="4"/>
        <v>474.90000000000003</v>
      </c>
      <c r="F24" s="169">
        <f t="shared" si="4"/>
        <v>472.7</v>
      </c>
      <c r="G24" s="167">
        <f t="shared" si="4"/>
        <v>36</v>
      </c>
      <c r="H24" s="167">
        <f t="shared" ref="H24:K24" si="5">SUM(H20:H23)</f>
        <v>42</v>
      </c>
      <c r="I24" s="167">
        <f t="shared" si="5"/>
        <v>25</v>
      </c>
      <c r="J24" s="167">
        <f t="shared" si="5"/>
        <v>29</v>
      </c>
      <c r="K24" s="167">
        <f t="shared" si="5"/>
        <v>36</v>
      </c>
      <c r="L24" s="5"/>
    </row>
  </sheetData>
  <sheetProtection selectLockedCells="1"/>
  <mergeCells count="19">
    <mergeCell ref="K1:L1"/>
    <mergeCell ref="A1:H1"/>
    <mergeCell ref="A2:H2"/>
    <mergeCell ref="L3:L4"/>
    <mergeCell ref="A3:A4"/>
    <mergeCell ref="B3:F3"/>
    <mergeCell ref="L18:L19"/>
    <mergeCell ref="G3:K3"/>
    <mergeCell ref="A8:H8"/>
    <mergeCell ref="A9:H9"/>
    <mergeCell ref="A16:H16"/>
    <mergeCell ref="A17:H17"/>
    <mergeCell ref="A18:A19"/>
    <mergeCell ref="B18:F18"/>
    <mergeCell ref="G18:K18"/>
    <mergeCell ref="A10:A11"/>
    <mergeCell ref="B10:F10"/>
    <mergeCell ref="G10:K10"/>
    <mergeCell ref="L10:L11"/>
  </mergeCells>
  <phoneticPr fontId="3" type="noConversion"/>
  <printOptions horizontalCentered="1" verticalCentered="1"/>
  <pageMargins left="0.39370078740157483" right="0.39370078740157483" top="0.51181102362204722" bottom="0.51181102362204722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1"/>
  <sheetViews>
    <sheetView view="pageBreakPreview" topLeftCell="A34" zoomScaleNormal="80" zoomScaleSheetLayoutView="100" workbookViewId="0">
      <selection activeCell="S44" sqref="S44"/>
    </sheetView>
  </sheetViews>
  <sheetFormatPr defaultColWidth="9.140625" defaultRowHeight="28.15" customHeight="1" x14ac:dyDescent="0.2"/>
  <cols>
    <col min="1" max="1" width="4" style="94" customWidth="1"/>
    <col min="2" max="3" width="36.28515625" style="96" customWidth="1"/>
    <col min="4" max="15" width="6.140625" style="96" customWidth="1"/>
    <col min="16" max="16" width="9" style="96" customWidth="1"/>
    <col min="17" max="16384" width="9.140625" style="96"/>
  </cols>
  <sheetData>
    <row r="1" spans="1:16" s="91" customFormat="1" ht="22.9" customHeight="1" x14ac:dyDescent="0.2">
      <c r="A1" s="42" t="s">
        <v>274</v>
      </c>
      <c r="C1" s="92"/>
      <c r="D1" s="92"/>
      <c r="E1" s="92"/>
      <c r="F1" s="92"/>
      <c r="G1" s="92"/>
      <c r="H1" s="92"/>
      <c r="I1" s="92"/>
      <c r="J1" s="92"/>
      <c r="K1" s="92"/>
      <c r="M1" s="93"/>
      <c r="N1" s="93"/>
      <c r="O1" s="93"/>
      <c r="P1" s="43" t="s">
        <v>288</v>
      </c>
    </row>
    <row r="2" spans="1:16" ht="28.15" customHeight="1" thickBot="1" x14ac:dyDescent="0.25"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3"/>
    </row>
    <row r="3" spans="1:16" ht="129" customHeight="1" thickBot="1" x14ac:dyDescent="0.25">
      <c r="A3" s="270" t="s">
        <v>144</v>
      </c>
      <c r="B3" s="271"/>
      <c r="C3" s="272"/>
      <c r="D3" s="44" t="s">
        <v>118</v>
      </c>
      <c r="E3" s="45" t="s">
        <v>119</v>
      </c>
      <c r="F3" s="46" t="s">
        <v>120</v>
      </c>
      <c r="G3" s="46" t="s">
        <v>121</v>
      </c>
      <c r="H3" s="45" t="s">
        <v>122</v>
      </c>
      <c r="I3" s="45" t="s">
        <v>123</v>
      </c>
      <c r="J3" s="45" t="s">
        <v>145</v>
      </c>
      <c r="K3" s="45" t="s">
        <v>125</v>
      </c>
      <c r="L3" s="45" t="s">
        <v>126</v>
      </c>
      <c r="M3" s="45" t="s">
        <v>127</v>
      </c>
      <c r="N3" s="45" t="s">
        <v>146</v>
      </c>
      <c r="O3" s="47" t="s">
        <v>147</v>
      </c>
      <c r="P3" s="48" t="s">
        <v>3</v>
      </c>
    </row>
    <row r="4" spans="1:16" ht="18.600000000000001" customHeight="1" thickBot="1" x14ac:dyDescent="0.25">
      <c r="A4" s="273"/>
      <c r="B4" s="274"/>
      <c r="C4" s="275"/>
      <c r="D4" s="97" t="s">
        <v>148</v>
      </c>
      <c r="E4" s="98" t="s">
        <v>149</v>
      </c>
      <c r="F4" s="99" t="s">
        <v>150</v>
      </c>
      <c r="G4" s="99" t="s">
        <v>151</v>
      </c>
      <c r="H4" s="98" t="s">
        <v>152</v>
      </c>
      <c r="I4" s="98" t="s">
        <v>153</v>
      </c>
      <c r="J4" s="98" t="s">
        <v>154</v>
      </c>
      <c r="K4" s="98" t="s">
        <v>155</v>
      </c>
      <c r="L4" s="98" t="s">
        <v>156</v>
      </c>
      <c r="M4" s="98" t="s">
        <v>157</v>
      </c>
      <c r="N4" s="98" t="s">
        <v>158</v>
      </c>
      <c r="O4" s="100" t="s">
        <v>159</v>
      </c>
      <c r="P4" s="101" t="s">
        <v>160</v>
      </c>
    </row>
    <row r="5" spans="1:16" ht="35.450000000000003" customHeight="1" x14ac:dyDescent="0.2">
      <c r="A5" s="110" t="s">
        <v>161</v>
      </c>
      <c r="B5" s="266" t="s">
        <v>162</v>
      </c>
      <c r="C5" s="267"/>
      <c r="D5" s="102">
        <v>64</v>
      </c>
      <c r="E5" s="102">
        <v>75</v>
      </c>
      <c r="F5" s="102">
        <v>52</v>
      </c>
      <c r="G5" s="102">
        <v>38</v>
      </c>
      <c r="H5" s="102">
        <v>7</v>
      </c>
      <c r="I5" s="102">
        <v>172</v>
      </c>
      <c r="J5" s="102">
        <v>115</v>
      </c>
      <c r="K5" s="102">
        <v>5</v>
      </c>
      <c r="L5" s="102">
        <v>43</v>
      </c>
      <c r="M5" s="102">
        <v>34</v>
      </c>
      <c r="N5" s="102">
        <v>43</v>
      </c>
      <c r="O5" s="102">
        <v>9</v>
      </c>
      <c r="P5" s="49">
        <f t="shared" ref="P5:P39" si="0">SUM(D5:O5)</f>
        <v>657</v>
      </c>
    </row>
    <row r="6" spans="1:16" ht="28.15" customHeight="1" x14ac:dyDescent="0.2">
      <c r="A6" s="50" t="s">
        <v>163</v>
      </c>
      <c r="B6" s="268" t="s">
        <v>164</v>
      </c>
      <c r="C6" s="269"/>
      <c r="D6" s="102">
        <v>16</v>
      </c>
      <c r="E6" s="102">
        <v>14</v>
      </c>
      <c r="F6" s="102">
        <v>18</v>
      </c>
      <c r="G6" s="102">
        <v>314</v>
      </c>
      <c r="H6" s="102">
        <v>0</v>
      </c>
      <c r="I6" s="102">
        <v>220</v>
      </c>
      <c r="J6" s="102">
        <v>64</v>
      </c>
      <c r="K6" s="102">
        <v>4</v>
      </c>
      <c r="L6" s="102">
        <v>119</v>
      </c>
      <c r="M6" s="102">
        <v>101</v>
      </c>
      <c r="N6" s="102">
        <v>98</v>
      </c>
      <c r="O6" s="102">
        <v>14</v>
      </c>
      <c r="P6" s="49">
        <f>SUM(D6:O6)</f>
        <v>982</v>
      </c>
    </row>
    <row r="7" spans="1:16" ht="28.15" customHeight="1" x14ac:dyDescent="0.2">
      <c r="A7" s="50" t="s">
        <v>165</v>
      </c>
      <c r="B7" s="268" t="s">
        <v>166</v>
      </c>
      <c r="C7" s="269"/>
      <c r="D7" s="102">
        <v>0</v>
      </c>
      <c r="E7" s="102">
        <v>2</v>
      </c>
      <c r="F7" s="102">
        <v>3</v>
      </c>
      <c r="G7" s="102">
        <v>2</v>
      </c>
      <c r="H7" s="102">
        <v>0</v>
      </c>
      <c r="I7" s="102">
        <v>0</v>
      </c>
      <c r="J7" s="102">
        <v>16</v>
      </c>
      <c r="K7" s="102">
        <v>0</v>
      </c>
      <c r="L7" s="102">
        <v>8</v>
      </c>
      <c r="M7" s="102">
        <v>1</v>
      </c>
      <c r="N7" s="102">
        <v>57</v>
      </c>
      <c r="O7" s="102">
        <v>0</v>
      </c>
      <c r="P7" s="49">
        <f t="shared" si="0"/>
        <v>89</v>
      </c>
    </row>
    <row r="8" spans="1:16" ht="33.6" customHeight="1" x14ac:dyDescent="0.2">
      <c r="A8" s="50" t="s">
        <v>167</v>
      </c>
      <c r="B8" s="268" t="s">
        <v>168</v>
      </c>
      <c r="C8" s="269"/>
      <c r="D8" s="102">
        <v>4</v>
      </c>
      <c r="E8" s="102">
        <v>21</v>
      </c>
      <c r="F8" s="102">
        <v>46</v>
      </c>
      <c r="G8" s="102">
        <v>30</v>
      </c>
      <c r="H8" s="102">
        <v>2</v>
      </c>
      <c r="I8" s="102">
        <v>104</v>
      </c>
      <c r="J8" s="102">
        <v>221</v>
      </c>
      <c r="K8" s="102">
        <v>19</v>
      </c>
      <c r="L8" s="102">
        <v>23</v>
      </c>
      <c r="M8" s="102">
        <v>81</v>
      </c>
      <c r="N8" s="102">
        <v>62</v>
      </c>
      <c r="O8" s="102">
        <v>2</v>
      </c>
      <c r="P8" s="49">
        <f t="shared" si="0"/>
        <v>615</v>
      </c>
    </row>
    <row r="9" spans="1:16" ht="33" customHeight="1" x14ac:dyDescent="0.2">
      <c r="A9" s="50" t="s">
        <v>169</v>
      </c>
      <c r="B9" s="268" t="s">
        <v>170</v>
      </c>
      <c r="C9" s="269"/>
      <c r="D9" s="102">
        <v>1</v>
      </c>
      <c r="E9" s="102">
        <v>6</v>
      </c>
      <c r="F9" s="102">
        <v>0</v>
      </c>
      <c r="G9" s="102">
        <v>18</v>
      </c>
      <c r="H9" s="102">
        <v>0</v>
      </c>
      <c r="I9" s="102">
        <v>91</v>
      </c>
      <c r="J9" s="102">
        <v>0</v>
      </c>
      <c r="K9" s="102">
        <v>0</v>
      </c>
      <c r="L9" s="102">
        <v>38</v>
      </c>
      <c r="M9" s="102">
        <v>3</v>
      </c>
      <c r="N9" s="102">
        <v>465</v>
      </c>
      <c r="O9" s="102">
        <v>3</v>
      </c>
      <c r="P9" s="49">
        <f t="shared" si="0"/>
        <v>625</v>
      </c>
    </row>
    <row r="10" spans="1:16" ht="28.15" customHeight="1" x14ac:dyDescent="0.2">
      <c r="A10" s="276" t="s">
        <v>171</v>
      </c>
      <c r="B10" s="264" t="s">
        <v>172</v>
      </c>
      <c r="C10" s="72" t="s">
        <v>173</v>
      </c>
      <c r="D10" s="102">
        <v>34</v>
      </c>
      <c r="E10" s="102">
        <v>82</v>
      </c>
      <c r="F10" s="102">
        <v>8</v>
      </c>
      <c r="G10" s="102">
        <v>55</v>
      </c>
      <c r="H10" s="102">
        <v>0</v>
      </c>
      <c r="I10" s="102">
        <v>50</v>
      </c>
      <c r="J10" s="102">
        <v>18</v>
      </c>
      <c r="K10" s="102">
        <v>0</v>
      </c>
      <c r="L10" s="102">
        <v>30</v>
      </c>
      <c r="M10" s="102">
        <v>9</v>
      </c>
      <c r="N10" s="102">
        <v>286</v>
      </c>
      <c r="O10" s="102">
        <v>2</v>
      </c>
      <c r="P10" s="49">
        <f t="shared" si="0"/>
        <v>574</v>
      </c>
    </row>
    <row r="11" spans="1:16" ht="28.15" customHeight="1" x14ac:dyDescent="0.2">
      <c r="A11" s="277"/>
      <c r="B11" s="265"/>
      <c r="C11" s="72" t="s">
        <v>174</v>
      </c>
      <c r="D11" s="102">
        <v>0</v>
      </c>
      <c r="E11" s="102">
        <v>0</v>
      </c>
      <c r="F11" s="102">
        <v>0</v>
      </c>
      <c r="G11" s="102">
        <v>0</v>
      </c>
      <c r="H11" s="102">
        <v>0</v>
      </c>
      <c r="I11" s="102">
        <v>0</v>
      </c>
      <c r="J11" s="102">
        <v>0</v>
      </c>
      <c r="K11" s="102">
        <v>0</v>
      </c>
      <c r="L11" s="102">
        <v>0</v>
      </c>
      <c r="M11" s="102">
        <v>0</v>
      </c>
      <c r="N11" s="102">
        <v>0</v>
      </c>
      <c r="O11" s="102">
        <v>0</v>
      </c>
      <c r="P11" s="49">
        <f t="shared" si="0"/>
        <v>0</v>
      </c>
    </row>
    <row r="12" spans="1:16" ht="28.15" customHeight="1" x14ac:dyDescent="0.2">
      <c r="A12" s="276" t="s">
        <v>175</v>
      </c>
      <c r="B12" s="264" t="s">
        <v>176</v>
      </c>
      <c r="C12" s="73" t="s">
        <v>177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1</v>
      </c>
      <c r="J12" s="102">
        <v>2</v>
      </c>
      <c r="K12" s="102">
        <v>0</v>
      </c>
      <c r="L12" s="102">
        <v>0</v>
      </c>
      <c r="M12" s="102">
        <v>0</v>
      </c>
      <c r="N12" s="102">
        <v>1</v>
      </c>
      <c r="O12" s="102">
        <v>0</v>
      </c>
      <c r="P12" s="49">
        <f t="shared" si="0"/>
        <v>4</v>
      </c>
    </row>
    <row r="13" spans="1:16" ht="28.15" customHeight="1" x14ac:dyDescent="0.2">
      <c r="A13" s="277"/>
      <c r="B13" s="265"/>
      <c r="C13" s="73" t="s">
        <v>178</v>
      </c>
      <c r="D13" s="102">
        <v>0</v>
      </c>
      <c r="E13" s="102">
        <v>0</v>
      </c>
      <c r="F13" s="102">
        <v>6</v>
      </c>
      <c r="G13" s="102">
        <v>0</v>
      </c>
      <c r="H13" s="102">
        <v>0</v>
      </c>
      <c r="I13" s="102">
        <v>29</v>
      </c>
      <c r="J13" s="102">
        <v>28</v>
      </c>
      <c r="K13" s="102">
        <v>1</v>
      </c>
      <c r="L13" s="102">
        <v>15</v>
      </c>
      <c r="M13" s="102">
        <v>3</v>
      </c>
      <c r="N13" s="102">
        <v>30</v>
      </c>
      <c r="O13" s="102">
        <v>14</v>
      </c>
      <c r="P13" s="49">
        <f t="shared" si="0"/>
        <v>126</v>
      </c>
    </row>
    <row r="14" spans="1:16" ht="28.15" customHeight="1" x14ac:dyDescent="0.2">
      <c r="A14" s="276" t="s">
        <v>179</v>
      </c>
      <c r="B14" s="264" t="s">
        <v>180</v>
      </c>
      <c r="C14" s="73" t="s">
        <v>181</v>
      </c>
      <c r="D14" s="102">
        <v>0</v>
      </c>
      <c r="E14" s="102">
        <v>0</v>
      </c>
      <c r="F14" s="102">
        <v>0</v>
      </c>
      <c r="G14" s="102">
        <v>0</v>
      </c>
      <c r="H14" s="102">
        <v>0</v>
      </c>
      <c r="I14" s="102">
        <v>0</v>
      </c>
      <c r="J14" s="102">
        <v>8</v>
      </c>
      <c r="K14" s="102">
        <v>0</v>
      </c>
      <c r="L14" s="102">
        <v>0</v>
      </c>
      <c r="M14" s="102">
        <v>0</v>
      </c>
      <c r="N14" s="102">
        <v>0</v>
      </c>
      <c r="O14" s="102">
        <v>0</v>
      </c>
      <c r="P14" s="49">
        <f t="shared" si="0"/>
        <v>8</v>
      </c>
    </row>
    <row r="15" spans="1:16" ht="28.15" customHeight="1" x14ac:dyDescent="0.2">
      <c r="A15" s="277"/>
      <c r="B15" s="265"/>
      <c r="C15" s="73" t="s">
        <v>182</v>
      </c>
      <c r="D15" s="102">
        <v>3</v>
      </c>
      <c r="E15" s="102">
        <v>0</v>
      </c>
      <c r="F15" s="102">
        <v>0</v>
      </c>
      <c r="G15" s="102">
        <v>0</v>
      </c>
      <c r="H15" s="102">
        <v>0</v>
      </c>
      <c r="I15" s="102">
        <v>16</v>
      </c>
      <c r="J15" s="102">
        <v>8</v>
      </c>
      <c r="K15" s="102">
        <v>0</v>
      </c>
      <c r="L15" s="102">
        <v>2</v>
      </c>
      <c r="M15" s="102">
        <v>1</v>
      </c>
      <c r="N15" s="102">
        <v>16</v>
      </c>
      <c r="O15" s="102">
        <v>1</v>
      </c>
      <c r="P15" s="49">
        <f t="shared" si="0"/>
        <v>47</v>
      </c>
    </row>
    <row r="16" spans="1:16" ht="28.15" customHeight="1" x14ac:dyDescent="0.2">
      <c r="A16" s="276" t="s">
        <v>183</v>
      </c>
      <c r="B16" s="264" t="s">
        <v>184</v>
      </c>
      <c r="C16" s="74" t="s">
        <v>185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102">
        <v>0</v>
      </c>
      <c r="J16" s="102">
        <v>0</v>
      </c>
      <c r="K16" s="102">
        <v>0</v>
      </c>
      <c r="L16" s="102">
        <v>0</v>
      </c>
      <c r="M16" s="102">
        <v>0</v>
      </c>
      <c r="N16" s="102">
        <v>0</v>
      </c>
      <c r="O16" s="102">
        <v>0</v>
      </c>
      <c r="P16" s="49">
        <f t="shared" si="0"/>
        <v>0</v>
      </c>
    </row>
    <row r="17" spans="1:16" ht="28.15" customHeight="1" x14ac:dyDescent="0.2">
      <c r="A17" s="277"/>
      <c r="B17" s="265"/>
      <c r="C17" s="74" t="s">
        <v>186</v>
      </c>
      <c r="D17" s="102">
        <v>0</v>
      </c>
      <c r="E17" s="102">
        <v>0</v>
      </c>
      <c r="F17" s="102">
        <v>0</v>
      </c>
      <c r="G17" s="102">
        <v>0</v>
      </c>
      <c r="H17" s="102">
        <v>0</v>
      </c>
      <c r="I17" s="102">
        <v>1</v>
      </c>
      <c r="J17" s="102">
        <v>2</v>
      </c>
      <c r="K17" s="102">
        <v>0</v>
      </c>
      <c r="L17" s="102">
        <v>0</v>
      </c>
      <c r="M17" s="102">
        <v>0</v>
      </c>
      <c r="N17" s="102">
        <v>4</v>
      </c>
      <c r="O17" s="102">
        <v>0</v>
      </c>
      <c r="P17" s="49">
        <f t="shared" si="0"/>
        <v>7</v>
      </c>
    </row>
    <row r="18" spans="1:16" ht="28.15" customHeight="1" x14ac:dyDescent="0.2">
      <c r="A18" s="276" t="s">
        <v>187</v>
      </c>
      <c r="B18" s="264" t="s">
        <v>188</v>
      </c>
      <c r="C18" s="73" t="s">
        <v>173</v>
      </c>
      <c r="D18" s="102">
        <v>0</v>
      </c>
      <c r="E18" s="102">
        <v>23</v>
      </c>
      <c r="F18" s="102">
        <v>0</v>
      </c>
      <c r="G18" s="102">
        <v>0</v>
      </c>
      <c r="H18" s="102">
        <v>0</v>
      </c>
      <c r="I18" s="102">
        <v>0</v>
      </c>
      <c r="J18" s="102">
        <v>32</v>
      </c>
      <c r="K18" s="102">
        <v>0</v>
      </c>
      <c r="L18" s="102">
        <v>0</v>
      </c>
      <c r="M18" s="102">
        <v>0</v>
      </c>
      <c r="N18" s="102">
        <v>0</v>
      </c>
      <c r="O18" s="102">
        <v>0</v>
      </c>
      <c r="P18" s="49">
        <f t="shared" si="0"/>
        <v>55</v>
      </c>
    </row>
    <row r="19" spans="1:16" ht="28.15" customHeight="1" x14ac:dyDescent="0.2">
      <c r="A19" s="277"/>
      <c r="B19" s="265"/>
      <c r="C19" s="73" t="s">
        <v>174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  <c r="L19" s="102">
        <v>0</v>
      </c>
      <c r="M19" s="102">
        <v>0</v>
      </c>
      <c r="N19" s="102">
        <v>0</v>
      </c>
      <c r="O19" s="102">
        <v>0</v>
      </c>
      <c r="P19" s="49">
        <f t="shared" si="0"/>
        <v>0</v>
      </c>
    </row>
    <row r="20" spans="1:16" ht="28.15" customHeight="1" x14ac:dyDescent="0.2">
      <c r="A20" s="276" t="s">
        <v>189</v>
      </c>
      <c r="B20" s="264" t="s">
        <v>190</v>
      </c>
      <c r="C20" s="73" t="s">
        <v>191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102">
        <v>0</v>
      </c>
      <c r="L20" s="102">
        <v>0</v>
      </c>
      <c r="M20" s="102">
        <v>0</v>
      </c>
      <c r="N20" s="102">
        <v>0</v>
      </c>
      <c r="O20" s="102">
        <v>0</v>
      </c>
      <c r="P20" s="49">
        <f t="shared" si="0"/>
        <v>0</v>
      </c>
    </row>
    <row r="21" spans="1:16" ht="28.15" customHeight="1" x14ac:dyDescent="0.2">
      <c r="A21" s="277"/>
      <c r="B21" s="265"/>
      <c r="C21" s="73" t="s">
        <v>192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2">
        <v>0</v>
      </c>
      <c r="J21" s="102">
        <v>0</v>
      </c>
      <c r="K21" s="102">
        <v>0</v>
      </c>
      <c r="L21" s="102">
        <v>0</v>
      </c>
      <c r="M21" s="102">
        <v>0</v>
      </c>
      <c r="N21" s="102">
        <v>0</v>
      </c>
      <c r="O21" s="102">
        <v>0</v>
      </c>
      <c r="P21" s="49">
        <f t="shared" si="0"/>
        <v>0</v>
      </c>
    </row>
    <row r="22" spans="1:16" ht="28.15" customHeight="1" x14ac:dyDescent="0.2">
      <c r="A22" s="50" t="s">
        <v>193</v>
      </c>
      <c r="B22" s="108" t="s">
        <v>194</v>
      </c>
      <c r="C22" s="73" t="s">
        <v>195</v>
      </c>
      <c r="D22" s="102">
        <v>2</v>
      </c>
      <c r="E22" s="102">
        <v>4</v>
      </c>
      <c r="F22" s="102">
        <v>0</v>
      </c>
      <c r="G22" s="102">
        <v>0</v>
      </c>
      <c r="H22" s="102">
        <v>6</v>
      </c>
      <c r="I22" s="102">
        <v>3</v>
      </c>
      <c r="J22" s="102">
        <v>8</v>
      </c>
      <c r="K22" s="102">
        <v>0</v>
      </c>
      <c r="L22" s="102">
        <v>1</v>
      </c>
      <c r="M22" s="102">
        <v>1</v>
      </c>
      <c r="N22" s="102">
        <v>21</v>
      </c>
      <c r="O22" s="102">
        <v>0</v>
      </c>
      <c r="P22" s="49">
        <f t="shared" si="0"/>
        <v>46</v>
      </c>
    </row>
    <row r="23" spans="1:16" ht="28.15" customHeight="1" x14ac:dyDescent="0.2">
      <c r="A23" s="110" t="s">
        <v>196</v>
      </c>
      <c r="B23" s="281" t="s">
        <v>197</v>
      </c>
      <c r="C23" s="282"/>
      <c r="D23" s="102">
        <v>73</v>
      </c>
      <c r="E23" s="102">
        <v>0</v>
      </c>
      <c r="F23" s="102">
        <v>0</v>
      </c>
      <c r="G23" s="102">
        <v>8</v>
      </c>
      <c r="H23" s="102">
        <v>0</v>
      </c>
      <c r="I23" s="102">
        <v>7</v>
      </c>
      <c r="J23" s="102">
        <v>12</v>
      </c>
      <c r="K23" s="102">
        <v>0</v>
      </c>
      <c r="L23" s="102">
        <v>0</v>
      </c>
      <c r="M23" s="102">
        <v>0</v>
      </c>
      <c r="N23" s="102">
        <v>85</v>
      </c>
      <c r="O23" s="102">
        <v>1</v>
      </c>
      <c r="P23" s="49">
        <f t="shared" si="0"/>
        <v>186</v>
      </c>
    </row>
    <row r="24" spans="1:16" ht="28.15" customHeight="1" x14ac:dyDescent="0.2">
      <c r="A24" s="50" t="s">
        <v>198</v>
      </c>
      <c r="B24" s="268" t="s">
        <v>199</v>
      </c>
      <c r="C24" s="269"/>
      <c r="D24" s="102">
        <v>64</v>
      </c>
      <c r="E24" s="102">
        <v>233</v>
      </c>
      <c r="F24" s="102">
        <v>26</v>
      </c>
      <c r="G24" s="102">
        <v>166</v>
      </c>
      <c r="H24" s="102">
        <v>54</v>
      </c>
      <c r="I24" s="102">
        <v>81</v>
      </c>
      <c r="J24" s="102">
        <v>96</v>
      </c>
      <c r="K24" s="102">
        <v>18</v>
      </c>
      <c r="L24" s="102">
        <v>24</v>
      </c>
      <c r="M24" s="102">
        <v>73</v>
      </c>
      <c r="N24" s="102">
        <v>942</v>
      </c>
      <c r="O24" s="102">
        <v>83</v>
      </c>
      <c r="P24" s="49">
        <f t="shared" si="0"/>
        <v>1860</v>
      </c>
    </row>
    <row r="25" spans="1:16" ht="37.15" customHeight="1" x14ac:dyDescent="0.2">
      <c r="A25" s="50" t="s">
        <v>200</v>
      </c>
      <c r="B25" s="268" t="s">
        <v>201</v>
      </c>
      <c r="C25" s="269"/>
      <c r="D25" s="102">
        <v>20</v>
      </c>
      <c r="E25" s="102">
        <v>99</v>
      </c>
      <c r="F25" s="102">
        <v>36</v>
      </c>
      <c r="G25" s="102">
        <v>43</v>
      </c>
      <c r="H25" s="102">
        <v>8</v>
      </c>
      <c r="I25" s="102">
        <v>410</v>
      </c>
      <c r="J25" s="102">
        <v>87</v>
      </c>
      <c r="K25" s="102">
        <v>77</v>
      </c>
      <c r="L25" s="102">
        <v>217</v>
      </c>
      <c r="M25" s="102">
        <v>365</v>
      </c>
      <c r="N25" s="102">
        <v>90</v>
      </c>
      <c r="O25" s="102">
        <v>138</v>
      </c>
      <c r="P25" s="49">
        <f t="shared" si="0"/>
        <v>1590</v>
      </c>
    </row>
    <row r="26" spans="1:16" ht="28.15" customHeight="1" x14ac:dyDescent="0.2">
      <c r="A26" s="110" t="s">
        <v>202</v>
      </c>
      <c r="B26" s="268" t="s">
        <v>203</v>
      </c>
      <c r="C26" s="269"/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102">
        <v>0</v>
      </c>
      <c r="L26" s="102">
        <v>0</v>
      </c>
      <c r="M26" s="102">
        <v>0</v>
      </c>
      <c r="N26" s="102">
        <v>1</v>
      </c>
      <c r="O26" s="102">
        <v>0</v>
      </c>
      <c r="P26" s="49">
        <f t="shared" si="0"/>
        <v>1</v>
      </c>
    </row>
    <row r="27" spans="1:16" ht="28.15" customHeight="1" x14ac:dyDescent="0.2">
      <c r="A27" s="276" t="s">
        <v>204</v>
      </c>
      <c r="B27" s="264" t="s">
        <v>205</v>
      </c>
      <c r="C27" s="111" t="s">
        <v>206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  <c r="L27" s="102">
        <v>0</v>
      </c>
      <c r="M27" s="102">
        <v>0</v>
      </c>
      <c r="N27" s="102">
        <v>3</v>
      </c>
      <c r="O27" s="102">
        <v>6</v>
      </c>
      <c r="P27" s="49">
        <f t="shared" si="0"/>
        <v>9</v>
      </c>
    </row>
    <row r="28" spans="1:16" ht="28.15" customHeight="1" x14ac:dyDescent="0.2">
      <c r="A28" s="277"/>
      <c r="B28" s="265"/>
      <c r="C28" s="111" t="s">
        <v>207</v>
      </c>
      <c r="D28" s="102">
        <v>0</v>
      </c>
      <c r="E28" s="102">
        <v>0</v>
      </c>
      <c r="F28" s="102">
        <v>0</v>
      </c>
      <c r="G28" s="102">
        <v>0</v>
      </c>
      <c r="H28" s="102">
        <v>0</v>
      </c>
      <c r="I28" s="102">
        <v>0</v>
      </c>
      <c r="J28" s="102">
        <v>0</v>
      </c>
      <c r="K28" s="102">
        <v>0</v>
      </c>
      <c r="L28" s="102">
        <v>0</v>
      </c>
      <c r="M28" s="102">
        <v>0</v>
      </c>
      <c r="N28" s="102">
        <v>0</v>
      </c>
      <c r="O28" s="102">
        <v>0</v>
      </c>
      <c r="P28" s="49">
        <f t="shared" si="0"/>
        <v>0</v>
      </c>
    </row>
    <row r="29" spans="1:16" ht="28.15" customHeight="1" x14ac:dyDescent="0.2">
      <c r="A29" s="50" t="s">
        <v>208</v>
      </c>
      <c r="B29" s="281" t="s">
        <v>209</v>
      </c>
      <c r="C29" s="282"/>
      <c r="D29" s="102">
        <v>2</v>
      </c>
      <c r="E29" s="102">
        <v>6</v>
      </c>
      <c r="F29" s="102">
        <v>0</v>
      </c>
      <c r="G29" s="102">
        <v>0</v>
      </c>
      <c r="H29" s="102">
        <v>0</v>
      </c>
      <c r="I29" s="102">
        <v>28</v>
      </c>
      <c r="J29" s="102">
        <v>18</v>
      </c>
      <c r="K29" s="102">
        <v>2</v>
      </c>
      <c r="L29" s="102">
        <v>7</v>
      </c>
      <c r="M29" s="102">
        <v>0</v>
      </c>
      <c r="N29" s="102">
        <v>46</v>
      </c>
      <c r="O29" s="102">
        <v>0</v>
      </c>
      <c r="P29" s="49">
        <f t="shared" si="0"/>
        <v>109</v>
      </c>
    </row>
    <row r="30" spans="1:16" ht="36.6" customHeight="1" x14ac:dyDescent="0.2">
      <c r="A30" s="50" t="s">
        <v>210</v>
      </c>
      <c r="B30" s="268" t="s">
        <v>211</v>
      </c>
      <c r="C30" s="269"/>
      <c r="D30" s="102">
        <v>12</v>
      </c>
      <c r="E30" s="102">
        <v>0</v>
      </c>
      <c r="F30" s="102">
        <v>3</v>
      </c>
      <c r="G30" s="102">
        <v>1</v>
      </c>
      <c r="H30" s="102">
        <v>0</v>
      </c>
      <c r="I30" s="102">
        <v>0</v>
      </c>
      <c r="J30" s="102">
        <v>1</v>
      </c>
      <c r="K30" s="102">
        <v>0</v>
      </c>
      <c r="L30" s="102">
        <v>0</v>
      </c>
      <c r="M30" s="102">
        <v>14</v>
      </c>
      <c r="N30" s="102">
        <v>29</v>
      </c>
      <c r="O30" s="102">
        <v>0</v>
      </c>
      <c r="P30" s="49">
        <f t="shared" si="0"/>
        <v>60</v>
      </c>
    </row>
    <row r="31" spans="1:16" ht="28.15" customHeight="1" x14ac:dyDescent="0.2">
      <c r="A31" s="50" t="s">
        <v>212</v>
      </c>
      <c r="B31" s="281" t="s">
        <v>213</v>
      </c>
      <c r="C31" s="282"/>
      <c r="D31" s="102">
        <v>0</v>
      </c>
      <c r="E31" s="102">
        <v>0</v>
      </c>
      <c r="F31" s="102">
        <v>0</v>
      </c>
      <c r="G31" s="102">
        <v>4</v>
      </c>
      <c r="H31" s="102">
        <v>0</v>
      </c>
      <c r="I31" s="102">
        <v>0</v>
      </c>
      <c r="J31" s="102">
        <v>2</v>
      </c>
      <c r="K31" s="102">
        <v>0</v>
      </c>
      <c r="L31" s="102">
        <v>0</v>
      </c>
      <c r="M31" s="102">
        <v>0</v>
      </c>
      <c r="N31" s="102">
        <v>2</v>
      </c>
      <c r="O31" s="102">
        <v>0</v>
      </c>
      <c r="P31" s="49">
        <f t="shared" si="0"/>
        <v>8</v>
      </c>
    </row>
    <row r="32" spans="1:16" ht="28.15" customHeight="1" x14ac:dyDescent="0.2">
      <c r="A32" s="50" t="s">
        <v>214</v>
      </c>
      <c r="B32" s="268" t="s">
        <v>194</v>
      </c>
      <c r="C32" s="269"/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12</v>
      </c>
      <c r="K32" s="102">
        <v>2</v>
      </c>
      <c r="L32" s="102">
        <v>0</v>
      </c>
      <c r="M32" s="102">
        <v>6</v>
      </c>
      <c r="N32" s="102">
        <v>12</v>
      </c>
      <c r="O32" s="102">
        <v>0</v>
      </c>
      <c r="P32" s="49">
        <f t="shared" si="0"/>
        <v>32</v>
      </c>
    </row>
    <row r="33" spans="1:16" ht="28.15" customHeight="1" x14ac:dyDescent="0.2">
      <c r="A33" s="50" t="s">
        <v>215</v>
      </c>
      <c r="B33" s="268" t="s">
        <v>216</v>
      </c>
      <c r="C33" s="269"/>
      <c r="D33" s="102">
        <v>3</v>
      </c>
      <c r="E33" s="102">
        <v>3</v>
      </c>
      <c r="F33" s="102">
        <v>1</v>
      </c>
      <c r="G33" s="102">
        <v>2</v>
      </c>
      <c r="H33" s="102">
        <v>0</v>
      </c>
      <c r="I33" s="102">
        <v>22</v>
      </c>
      <c r="J33" s="102">
        <v>11</v>
      </c>
      <c r="K33" s="102">
        <v>0</v>
      </c>
      <c r="L33" s="102">
        <v>5</v>
      </c>
      <c r="M33" s="102">
        <v>12</v>
      </c>
      <c r="N33" s="102">
        <v>51</v>
      </c>
      <c r="O33" s="102">
        <v>14</v>
      </c>
      <c r="P33" s="49">
        <f t="shared" si="0"/>
        <v>124</v>
      </c>
    </row>
    <row r="34" spans="1:16" ht="28.15" customHeight="1" x14ac:dyDescent="0.2">
      <c r="A34" s="50" t="s">
        <v>217</v>
      </c>
      <c r="B34" s="268" t="s">
        <v>218</v>
      </c>
      <c r="C34" s="269"/>
      <c r="D34" s="102">
        <v>1</v>
      </c>
      <c r="E34" s="102">
        <v>10</v>
      </c>
      <c r="F34" s="102">
        <v>4</v>
      </c>
      <c r="G34" s="102">
        <v>2</v>
      </c>
      <c r="H34" s="102">
        <v>0</v>
      </c>
      <c r="I34" s="102">
        <v>19</v>
      </c>
      <c r="J34" s="102">
        <v>18</v>
      </c>
      <c r="K34" s="102">
        <v>1</v>
      </c>
      <c r="L34" s="102">
        <v>1</v>
      </c>
      <c r="M34" s="102">
        <v>4</v>
      </c>
      <c r="N34" s="102">
        <v>19</v>
      </c>
      <c r="O34" s="102">
        <v>36</v>
      </c>
      <c r="P34" s="49">
        <f t="shared" si="0"/>
        <v>115</v>
      </c>
    </row>
    <row r="35" spans="1:16" ht="28.15" customHeight="1" x14ac:dyDescent="0.2">
      <c r="A35" s="50" t="s">
        <v>219</v>
      </c>
      <c r="B35" s="268" t="s">
        <v>220</v>
      </c>
      <c r="C35" s="269"/>
      <c r="D35" s="102">
        <v>12</v>
      </c>
      <c r="E35" s="102">
        <v>3</v>
      </c>
      <c r="F35" s="102">
        <v>1</v>
      </c>
      <c r="G35" s="102">
        <v>4</v>
      </c>
      <c r="H35" s="102">
        <v>0</v>
      </c>
      <c r="I35" s="102">
        <v>14</v>
      </c>
      <c r="J35" s="102">
        <v>34</v>
      </c>
      <c r="K35" s="102">
        <v>0</v>
      </c>
      <c r="L35" s="102">
        <v>3</v>
      </c>
      <c r="M35" s="102">
        <v>5</v>
      </c>
      <c r="N35" s="102">
        <v>12</v>
      </c>
      <c r="O35" s="102">
        <v>5</v>
      </c>
      <c r="P35" s="49">
        <f t="shared" si="0"/>
        <v>93</v>
      </c>
    </row>
    <row r="36" spans="1:16" ht="28.15" customHeight="1" x14ac:dyDescent="0.2">
      <c r="A36" s="50" t="s">
        <v>221</v>
      </c>
      <c r="B36" s="268" t="s">
        <v>222</v>
      </c>
      <c r="C36" s="269"/>
      <c r="D36" s="102">
        <v>18</v>
      </c>
      <c r="E36" s="102">
        <v>79</v>
      </c>
      <c r="F36" s="102">
        <v>7</v>
      </c>
      <c r="G36" s="102">
        <v>10</v>
      </c>
      <c r="H36" s="102">
        <v>1</v>
      </c>
      <c r="I36" s="102">
        <v>57</v>
      </c>
      <c r="J36" s="102">
        <v>36</v>
      </c>
      <c r="K36" s="102">
        <v>1</v>
      </c>
      <c r="L36" s="102">
        <v>9</v>
      </c>
      <c r="M36" s="102">
        <v>19</v>
      </c>
      <c r="N36" s="102">
        <v>989</v>
      </c>
      <c r="O36" s="102">
        <v>64</v>
      </c>
      <c r="P36" s="49">
        <f t="shared" si="0"/>
        <v>1290</v>
      </c>
    </row>
    <row r="37" spans="1:16" ht="28.15" customHeight="1" x14ac:dyDescent="0.2">
      <c r="A37" s="109" t="s">
        <v>223</v>
      </c>
      <c r="B37" s="262" t="s">
        <v>224</v>
      </c>
      <c r="C37" s="263"/>
      <c r="D37" s="102">
        <v>10</v>
      </c>
      <c r="E37" s="102">
        <v>0</v>
      </c>
      <c r="F37" s="102">
        <v>10</v>
      </c>
      <c r="G37" s="102">
        <v>0</v>
      </c>
      <c r="H37" s="102">
        <v>0</v>
      </c>
      <c r="I37" s="102">
        <v>21</v>
      </c>
      <c r="J37" s="102">
        <v>17</v>
      </c>
      <c r="K37" s="102">
        <v>0</v>
      </c>
      <c r="L37" s="102">
        <v>6</v>
      </c>
      <c r="M37" s="102">
        <v>9</v>
      </c>
      <c r="N37" s="102">
        <v>62</v>
      </c>
      <c r="O37" s="102">
        <v>1</v>
      </c>
      <c r="P37" s="49">
        <f t="shared" si="0"/>
        <v>136</v>
      </c>
    </row>
    <row r="38" spans="1:16" ht="28.15" customHeight="1" x14ac:dyDescent="0.2">
      <c r="A38" s="109" t="s">
        <v>225</v>
      </c>
      <c r="B38" s="262" t="s">
        <v>226</v>
      </c>
      <c r="C38" s="263"/>
      <c r="D38" s="102">
        <v>540</v>
      </c>
      <c r="E38" s="102">
        <v>487</v>
      </c>
      <c r="F38" s="102">
        <v>110</v>
      </c>
      <c r="G38" s="102">
        <v>65</v>
      </c>
      <c r="H38" s="102">
        <v>5</v>
      </c>
      <c r="I38" s="102">
        <v>3233</v>
      </c>
      <c r="J38" s="102">
        <v>2041</v>
      </c>
      <c r="K38" s="102">
        <v>124</v>
      </c>
      <c r="L38" s="102">
        <v>1053</v>
      </c>
      <c r="M38" s="102">
        <v>707</v>
      </c>
      <c r="N38" s="102">
        <v>4746</v>
      </c>
      <c r="O38" s="102">
        <v>2179</v>
      </c>
      <c r="P38" s="49">
        <f t="shared" si="0"/>
        <v>15290</v>
      </c>
    </row>
    <row r="39" spans="1:16" ht="28.15" customHeight="1" thickBot="1" x14ac:dyDescent="0.25">
      <c r="A39" s="109" t="s">
        <v>227</v>
      </c>
      <c r="B39" s="287" t="s">
        <v>228</v>
      </c>
      <c r="C39" s="288"/>
      <c r="D39" s="102">
        <v>152</v>
      </c>
      <c r="E39" s="102">
        <v>17</v>
      </c>
      <c r="F39" s="102">
        <v>12</v>
      </c>
      <c r="G39" s="102">
        <v>37</v>
      </c>
      <c r="H39" s="102">
        <v>0</v>
      </c>
      <c r="I39" s="102">
        <v>250</v>
      </c>
      <c r="J39" s="102">
        <v>167</v>
      </c>
      <c r="K39" s="102">
        <v>7</v>
      </c>
      <c r="L39" s="102">
        <v>51</v>
      </c>
      <c r="M39" s="102">
        <v>45</v>
      </c>
      <c r="N39" s="102">
        <v>1546</v>
      </c>
      <c r="O39" s="102">
        <v>169</v>
      </c>
      <c r="P39" s="49">
        <f t="shared" si="0"/>
        <v>2453</v>
      </c>
    </row>
    <row r="40" spans="1:16" ht="28.15" customHeight="1" thickBot="1" x14ac:dyDescent="0.25">
      <c r="A40" s="51" t="s">
        <v>229</v>
      </c>
      <c r="B40" s="289" t="s">
        <v>3</v>
      </c>
      <c r="C40" s="290"/>
      <c r="D40" s="52">
        <f t="shared" ref="D40:P40" si="1">SUM(D5:D39)</f>
        <v>1031</v>
      </c>
      <c r="E40" s="52">
        <f t="shared" si="1"/>
        <v>1164</v>
      </c>
      <c r="F40" s="52">
        <f t="shared" si="1"/>
        <v>343</v>
      </c>
      <c r="G40" s="52">
        <f t="shared" si="1"/>
        <v>799</v>
      </c>
      <c r="H40" s="52">
        <f t="shared" si="1"/>
        <v>83</v>
      </c>
      <c r="I40" s="52">
        <f t="shared" si="1"/>
        <v>4829</v>
      </c>
      <c r="J40" s="52">
        <f t="shared" si="1"/>
        <v>3074</v>
      </c>
      <c r="K40" s="52">
        <f t="shared" si="1"/>
        <v>261</v>
      </c>
      <c r="L40" s="52">
        <f t="shared" si="1"/>
        <v>1655</v>
      </c>
      <c r="M40" s="52">
        <f t="shared" si="1"/>
        <v>1493</v>
      </c>
      <c r="N40" s="52">
        <f t="shared" si="1"/>
        <v>9718</v>
      </c>
      <c r="O40" s="75">
        <f t="shared" si="1"/>
        <v>2741</v>
      </c>
      <c r="P40" s="68">
        <f t="shared" si="1"/>
        <v>27191</v>
      </c>
    </row>
    <row r="41" spans="1:16" ht="28.15" customHeight="1" x14ac:dyDescent="0.2">
      <c r="A41" s="110" t="s">
        <v>230</v>
      </c>
      <c r="B41" s="285" t="s">
        <v>137</v>
      </c>
      <c r="C41" s="286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191">
        <v>6</v>
      </c>
    </row>
    <row r="42" spans="1:16" ht="28.15" customHeight="1" x14ac:dyDescent="0.2">
      <c r="A42" s="50" t="s">
        <v>231</v>
      </c>
      <c r="B42" s="283" t="s">
        <v>139</v>
      </c>
      <c r="C42" s="284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192">
        <v>0</v>
      </c>
    </row>
    <row r="43" spans="1:16" ht="28.15" customHeight="1" x14ac:dyDescent="0.2">
      <c r="A43" s="50" t="s">
        <v>232</v>
      </c>
      <c r="B43" s="283" t="s">
        <v>140</v>
      </c>
      <c r="C43" s="284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192">
        <v>10</v>
      </c>
    </row>
    <row r="44" spans="1:16" ht="28.15" customHeight="1" x14ac:dyDescent="0.2">
      <c r="A44" s="50" t="s">
        <v>233</v>
      </c>
      <c r="B44" s="112" t="s">
        <v>141</v>
      </c>
      <c r="C44" s="113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9">
        <v>0</v>
      </c>
    </row>
    <row r="45" spans="1:16" ht="28.15" customHeight="1" thickBot="1" x14ac:dyDescent="0.25">
      <c r="A45" s="50" t="s">
        <v>234</v>
      </c>
      <c r="B45" s="112" t="s">
        <v>142</v>
      </c>
      <c r="C45" s="113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193"/>
    </row>
    <row r="46" spans="1:16" ht="28.15" customHeight="1" thickBot="1" x14ac:dyDescent="0.25">
      <c r="A46" s="51" t="s">
        <v>235</v>
      </c>
      <c r="B46" s="291" t="s">
        <v>3</v>
      </c>
      <c r="C46" s="292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5">
        <f>SUM(P41:P45)</f>
        <v>16</v>
      </c>
    </row>
    <row r="47" spans="1:16" ht="28.15" customHeight="1" thickBot="1" x14ac:dyDescent="0.25">
      <c r="A47" s="51" t="s">
        <v>236</v>
      </c>
      <c r="B47" s="278" t="s">
        <v>143</v>
      </c>
      <c r="C47" s="279"/>
      <c r="D47" s="279"/>
      <c r="E47" s="279"/>
      <c r="F47" s="279"/>
      <c r="G47" s="279"/>
      <c r="H47" s="279"/>
      <c r="I47" s="279"/>
      <c r="J47" s="279"/>
      <c r="K47" s="279"/>
      <c r="L47" s="279"/>
      <c r="M47" s="279"/>
      <c r="N47" s="279"/>
      <c r="O47" s="280"/>
      <c r="P47" s="56">
        <f>P40+P46</f>
        <v>27207</v>
      </c>
    </row>
    <row r="49" spans="1:1" ht="28.15" customHeight="1" x14ac:dyDescent="0.2">
      <c r="A49" s="96"/>
    </row>
    <row r="50" spans="1:1" ht="28.15" customHeight="1" x14ac:dyDescent="0.2">
      <c r="A50" s="96"/>
    </row>
    <row r="51" spans="1:1" ht="28.15" customHeight="1" x14ac:dyDescent="0.2">
      <c r="A51" s="96"/>
    </row>
  </sheetData>
  <sheetProtection selectLockedCells="1"/>
  <mergeCells count="41">
    <mergeCell ref="A27:A28"/>
    <mergeCell ref="A14:A15"/>
    <mergeCell ref="A16:A17"/>
    <mergeCell ref="B25:C25"/>
    <mergeCell ref="B26:C26"/>
    <mergeCell ref="A18:A19"/>
    <mergeCell ref="A20:A21"/>
    <mergeCell ref="B23:C23"/>
    <mergeCell ref="B18:B19"/>
    <mergeCell ref="B47:O47"/>
    <mergeCell ref="B33:C33"/>
    <mergeCell ref="B31:C31"/>
    <mergeCell ref="B29:C29"/>
    <mergeCell ref="B32:C32"/>
    <mergeCell ref="B30:C30"/>
    <mergeCell ref="B43:C43"/>
    <mergeCell ref="B41:C41"/>
    <mergeCell ref="B34:C34"/>
    <mergeCell ref="B39:C39"/>
    <mergeCell ref="B40:C40"/>
    <mergeCell ref="B42:C42"/>
    <mergeCell ref="B35:C35"/>
    <mergeCell ref="B36:C36"/>
    <mergeCell ref="B46:C46"/>
    <mergeCell ref="B38:C38"/>
    <mergeCell ref="A3:C4"/>
    <mergeCell ref="B10:B11"/>
    <mergeCell ref="B12:B13"/>
    <mergeCell ref="A10:A11"/>
    <mergeCell ref="A12:A13"/>
    <mergeCell ref="B6:C6"/>
    <mergeCell ref="B8:C8"/>
    <mergeCell ref="B7:C7"/>
    <mergeCell ref="B9:C9"/>
    <mergeCell ref="B37:C37"/>
    <mergeCell ref="B20:B21"/>
    <mergeCell ref="B14:B15"/>
    <mergeCell ref="B16:B17"/>
    <mergeCell ref="B5:C5"/>
    <mergeCell ref="B27:B28"/>
    <mergeCell ref="B24:C24"/>
  </mergeCells>
  <phoneticPr fontId="13" type="noConversion"/>
  <conditionalFormatting sqref="B5:P47">
    <cfRule type="cellIs" dxfId="28" priority="1" stopIfTrue="1" operator="equal">
      <formula>0</formula>
    </cfRule>
  </conditionalFormatting>
  <printOptions horizontalCentered="1" verticalCentered="1"/>
  <pageMargins left="0.78740157480314965" right="0.78740157480314965" top="0.51181102362204722" bottom="0.51181102362204722" header="0.51181102362204722" footer="0.51181102362204722"/>
  <pageSetup paperSize="9" scale="5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view="pageBreakPreview" zoomScaleNormal="60" zoomScaleSheetLayoutView="100" workbookViewId="0">
      <selection activeCell="N53" sqref="N53"/>
    </sheetView>
  </sheetViews>
  <sheetFormatPr defaultColWidth="9.140625" defaultRowHeight="28.15" customHeight="1" x14ac:dyDescent="0.2"/>
  <cols>
    <col min="1" max="1" width="4" style="94" customWidth="1"/>
    <col min="2" max="3" width="36.28515625" style="96" customWidth="1"/>
    <col min="4" max="13" width="5.7109375" style="96" customWidth="1"/>
    <col min="14" max="14" width="6.7109375" style="96" customWidth="1"/>
    <col min="15" max="15" width="6.85546875" style="96" customWidth="1"/>
    <col min="16" max="16" width="9" style="96" customWidth="1"/>
    <col min="17" max="16384" width="9.140625" style="96"/>
  </cols>
  <sheetData>
    <row r="1" spans="1:16" s="91" customFormat="1" ht="22.9" customHeight="1" x14ac:dyDescent="0.2">
      <c r="A1" s="42" t="s">
        <v>259</v>
      </c>
      <c r="C1" s="92"/>
      <c r="D1" s="92"/>
      <c r="E1" s="92"/>
      <c r="F1" s="92"/>
      <c r="G1" s="92"/>
      <c r="H1" s="92"/>
      <c r="I1" s="92"/>
      <c r="J1" s="92"/>
      <c r="K1" s="92"/>
      <c r="M1" s="93"/>
      <c r="N1" s="93"/>
      <c r="O1" s="93"/>
      <c r="P1" s="43" t="s">
        <v>295</v>
      </c>
    </row>
    <row r="2" spans="1:16" ht="28.15" customHeight="1" thickBot="1" x14ac:dyDescent="0.25"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3"/>
    </row>
    <row r="3" spans="1:16" ht="129" customHeight="1" thickBot="1" x14ac:dyDescent="0.25">
      <c r="A3" s="270" t="s">
        <v>144</v>
      </c>
      <c r="B3" s="271"/>
      <c r="C3" s="272"/>
      <c r="D3" s="44" t="s">
        <v>118</v>
      </c>
      <c r="E3" s="45" t="s">
        <v>119</v>
      </c>
      <c r="F3" s="46" t="s">
        <v>120</v>
      </c>
      <c r="G3" s="46" t="s">
        <v>121</v>
      </c>
      <c r="H3" s="45" t="s">
        <v>122</v>
      </c>
      <c r="I3" s="45" t="s">
        <v>123</v>
      </c>
      <c r="J3" s="45" t="s">
        <v>145</v>
      </c>
      <c r="K3" s="45" t="s">
        <v>125</v>
      </c>
      <c r="L3" s="45" t="s">
        <v>126</v>
      </c>
      <c r="M3" s="45" t="s">
        <v>127</v>
      </c>
      <c r="N3" s="45" t="s">
        <v>146</v>
      </c>
      <c r="O3" s="47" t="s">
        <v>147</v>
      </c>
      <c r="P3" s="48" t="s">
        <v>3</v>
      </c>
    </row>
    <row r="4" spans="1:16" ht="18.600000000000001" customHeight="1" thickBot="1" x14ac:dyDescent="0.25">
      <c r="A4" s="273"/>
      <c r="B4" s="274"/>
      <c r="C4" s="275"/>
      <c r="D4" s="97" t="s">
        <v>148</v>
      </c>
      <c r="E4" s="98" t="s">
        <v>149</v>
      </c>
      <c r="F4" s="99" t="s">
        <v>150</v>
      </c>
      <c r="G4" s="99" t="s">
        <v>151</v>
      </c>
      <c r="H4" s="98" t="s">
        <v>152</v>
      </c>
      <c r="I4" s="98" t="s">
        <v>153</v>
      </c>
      <c r="J4" s="98" t="s">
        <v>154</v>
      </c>
      <c r="K4" s="98" t="s">
        <v>155</v>
      </c>
      <c r="L4" s="98" t="s">
        <v>156</v>
      </c>
      <c r="M4" s="98" t="s">
        <v>157</v>
      </c>
      <c r="N4" s="98" t="s">
        <v>158</v>
      </c>
      <c r="O4" s="100" t="s">
        <v>159</v>
      </c>
      <c r="P4" s="101" t="s">
        <v>160</v>
      </c>
    </row>
    <row r="5" spans="1:16" ht="35.450000000000003" customHeight="1" x14ac:dyDescent="0.2">
      <c r="A5" s="110" t="s">
        <v>161</v>
      </c>
      <c r="B5" s="266" t="s">
        <v>162</v>
      </c>
      <c r="C5" s="267"/>
      <c r="D5" s="102">
        <v>4</v>
      </c>
      <c r="E5" s="102">
        <v>2</v>
      </c>
      <c r="F5" s="102">
        <v>4</v>
      </c>
      <c r="G5" s="102">
        <v>3</v>
      </c>
      <c r="H5" s="102">
        <v>4</v>
      </c>
      <c r="I5" s="102">
        <v>9</v>
      </c>
      <c r="J5" s="102"/>
      <c r="K5" s="102"/>
      <c r="L5" s="102">
        <v>5</v>
      </c>
      <c r="M5" s="102">
        <v>4</v>
      </c>
      <c r="N5" s="102">
        <v>2</v>
      </c>
      <c r="O5" s="102">
        <v>7</v>
      </c>
      <c r="P5" s="49">
        <f t="shared" ref="P5:P39" si="0">SUM(D5:O5)</f>
        <v>44</v>
      </c>
    </row>
    <row r="6" spans="1:16" ht="28.15" customHeight="1" x14ac:dyDescent="0.2">
      <c r="A6" s="50" t="s">
        <v>163</v>
      </c>
      <c r="B6" s="268" t="s">
        <v>164</v>
      </c>
      <c r="C6" s="269"/>
      <c r="D6" s="102"/>
      <c r="E6" s="102"/>
      <c r="F6" s="102"/>
      <c r="G6" s="102">
        <v>2</v>
      </c>
      <c r="H6" s="102"/>
      <c r="I6" s="102"/>
      <c r="J6" s="102"/>
      <c r="K6" s="102"/>
      <c r="L6" s="102"/>
      <c r="M6" s="102"/>
      <c r="N6" s="102">
        <v>23</v>
      </c>
      <c r="O6" s="102">
        <v>5</v>
      </c>
      <c r="P6" s="49">
        <f t="shared" si="0"/>
        <v>30</v>
      </c>
    </row>
    <row r="7" spans="1:16" ht="28.15" customHeight="1" x14ac:dyDescent="0.2">
      <c r="A7" s="50" t="s">
        <v>165</v>
      </c>
      <c r="B7" s="268" t="s">
        <v>166</v>
      </c>
      <c r="C7" s="269"/>
      <c r="D7" s="102">
        <v>1</v>
      </c>
      <c r="E7" s="102"/>
      <c r="F7" s="102"/>
      <c r="G7" s="102"/>
      <c r="H7" s="102"/>
      <c r="I7" s="102"/>
      <c r="J7" s="102"/>
      <c r="K7" s="102"/>
      <c r="L7" s="102"/>
      <c r="M7" s="102"/>
      <c r="N7" s="102">
        <v>8</v>
      </c>
      <c r="O7" s="102"/>
      <c r="P7" s="49">
        <v>1</v>
      </c>
    </row>
    <row r="8" spans="1:16" ht="33.6" customHeight="1" x14ac:dyDescent="0.2">
      <c r="A8" s="50" t="s">
        <v>167</v>
      </c>
      <c r="B8" s="268" t="s">
        <v>168</v>
      </c>
      <c r="C8" s="269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>
        <v>20</v>
      </c>
      <c r="P8" s="49">
        <f t="shared" si="0"/>
        <v>20</v>
      </c>
    </row>
    <row r="9" spans="1:16" ht="33" customHeight="1" x14ac:dyDescent="0.2">
      <c r="A9" s="50" t="s">
        <v>169</v>
      </c>
      <c r="B9" s="268" t="s">
        <v>170</v>
      </c>
      <c r="C9" s="269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>
        <v>102</v>
      </c>
      <c r="O9" s="102">
        <v>10</v>
      </c>
      <c r="P9" s="49">
        <f t="shared" si="0"/>
        <v>112</v>
      </c>
    </row>
    <row r="10" spans="1:16" ht="28.15" customHeight="1" x14ac:dyDescent="0.2">
      <c r="A10" s="276" t="s">
        <v>171</v>
      </c>
      <c r="B10" s="264" t="s">
        <v>172</v>
      </c>
      <c r="C10" s="72" t="s">
        <v>173</v>
      </c>
      <c r="D10" s="102"/>
      <c r="E10" s="102"/>
      <c r="F10" s="102"/>
      <c r="G10" s="102"/>
      <c r="H10" s="102">
        <v>6</v>
      </c>
      <c r="I10" s="102"/>
      <c r="J10" s="102"/>
      <c r="K10" s="102"/>
      <c r="L10" s="102"/>
      <c r="M10" s="102"/>
      <c r="N10" s="102">
        <v>54</v>
      </c>
      <c r="O10" s="102">
        <v>154</v>
      </c>
      <c r="P10" s="49">
        <f t="shared" si="0"/>
        <v>214</v>
      </c>
    </row>
    <row r="11" spans="1:16" ht="28.15" customHeight="1" x14ac:dyDescent="0.2">
      <c r="A11" s="277"/>
      <c r="B11" s="265"/>
      <c r="C11" s="72" t="s">
        <v>174</v>
      </c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49">
        <f t="shared" si="0"/>
        <v>0</v>
      </c>
    </row>
    <row r="12" spans="1:16" ht="28.15" customHeight="1" x14ac:dyDescent="0.2">
      <c r="A12" s="276" t="s">
        <v>175</v>
      </c>
      <c r="B12" s="264" t="s">
        <v>176</v>
      </c>
      <c r="C12" s="73" t="s">
        <v>177</v>
      </c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>
        <v>2</v>
      </c>
      <c r="P12" s="49">
        <f t="shared" si="0"/>
        <v>2</v>
      </c>
    </row>
    <row r="13" spans="1:16" ht="28.15" customHeight="1" x14ac:dyDescent="0.2">
      <c r="A13" s="277"/>
      <c r="B13" s="265"/>
      <c r="C13" s="73" t="s">
        <v>178</v>
      </c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49">
        <f t="shared" si="0"/>
        <v>0</v>
      </c>
    </row>
    <row r="14" spans="1:16" ht="28.15" customHeight="1" x14ac:dyDescent="0.2">
      <c r="A14" s="276" t="s">
        <v>179</v>
      </c>
      <c r="B14" s="264" t="s">
        <v>180</v>
      </c>
      <c r="C14" s="73" t="s">
        <v>181</v>
      </c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49">
        <f t="shared" si="0"/>
        <v>0</v>
      </c>
    </row>
    <row r="15" spans="1:16" ht="28.15" customHeight="1" x14ac:dyDescent="0.2">
      <c r="A15" s="277"/>
      <c r="B15" s="265"/>
      <c r="C15" s="73" t="s">
        <v>182</v>
      </c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49">
        <f t="shared" si="0"/>
        <v>0</v>
      </c>
    </row>
    <row r="16" spans="1:16" ht="28.15" customHeight="1" x14ac:dyDescent="0.2">
      <c r="A16" s="276" t="s">
        <v>183</v>
      </c>
      <c r="B16" s="264" t="s">
        <v>184</v>
      </c>
      <c r="C16" s="74" t="s">
        <v>185</v>
      </c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49">
        <f t="shared" si="0"/>
        <v>0</v>
      </c>
    </row>
    <row r="17" spans="1:16" ht="28.15" customHeight="1" x14ac:dyDescent="0.2">
      <c r="A17" s="277"/>
      <c r="B17" s="265"/>
      <c r="C17" s="74" t="s">
        <v>186</v>
      </c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49">
        <f t="shared" si="0"/>
        <v>0</v>
      </c>
    </row>
    <row r="18" spans="1:16" ht="28.15" customHeight="1" x14ac:dyDescent="0.2">
      <c r="A18" s="276" t="s">
        <v>187</v>
      </c>
      <c r="B18" s="264" t="s">
        <v>188</v>
      </c>
      <c r="C18" s="73" t="s">
        <v>173</v>
      </c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>
        <v>1</v>
      </c>
      <c r="P18" s="49">
        <f t="shared" si="0"/>
        <v>1</v>
      </c>
    </row>
    <row r="19" spans="1:16" ht="28.15" customHeight="1" x14ac:dyDescent="0.2">
      <c r="A19" s="277"/>
      <c r="B19" s="265"/>
      <c r="C19" s="73" t="s">
        <v>174</v>
      </c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49">
        <f t="shared" si="0"/>
        <v>0</v>
      </c>
    </row>
    <row r="20" spans="1:16" ht="28.15" customHeight="1" x14ac:dyDescent="0.2">
      <c r="A20" s="276" t="s">
        <v>189</v>
      </c>
      <c r="B20" s="264" t="s">
        <v>190</v>
      </c>
      <c r="C20" s="73" t="s">
        <v>191</v>
      </c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49">
        <f t="shared" si="0"/>
        <v>0</v>
      </c>
    </row>
    <row r="21" spans="1:16" ht="28.15" customHeight="1" x14ac:dyDescent="0.2">
      <c r="A21" s="277"/>
      <c r="B21" s="265"/>
      <c r="C21" s="73" t="s">
        <v>192</v>
      </c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>
        <v>7</v>
      </c>
      <c r="O21" s="102"/>
      <c r="P21" s="49">
        <f t="shared" si="0"/>
        <v>7</v>
      </c>
    </row>
    <row r="22" spans="1:16" ht="28.15" customHeight="1" x14ac:dyDescent="0.2">
      <c r="A22" s="50" t="s">
        <v>193</v>
      </c>
      <c r="B22" s="108" t="s">
        <v>194</v>
      </c>
      <c r="C22" s="73" t="s">
        <v>195</v>
      </c>
      <c r="D22" s="102">
        <v>1</v>
      </c>
      <c r="E22" s="102"/>
      <c r="F22" s="102"/>
      <c r="G22" s="102"/>
      <c r="H22" s="102"/>
      <c r="I22" s="102"/>
      <c r="J22" s="102"/>
      <c r="K22" s="102"/>
      <c r="L22" s="102"/>
      <c r="M22" s="102"/>
      <c r="N22" s="102">
        <v>23</v>
      </c>
      <c r="O22" s="102"/>
      <c r="P22" s="49">
        <f t="shared" si="0"/>
        <v>24</v>
      </c>
    </row>
    <row r="23" spans="1:16" ht="28.15" customHeight="1" x14ac:dyDescent="0.2">
      <c r="A23" s="110" t="s">
        <v>196</v>
      </c>
      <c r="B23" s="281" t="s">
        <v>197</v>
      </c>
      <c r="C23" s="28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49">
        <f t="shared" si="0"/>
        <v>0</v>
      </c>
    </row>
    <row r="24" spans="1:16" ht="28.15" customHeight="1" x14ac:dyDescent="0.2">
      <c r="A24" s="50" t="s">
        <v>198</v>
      </c>
      <c r="B24" s="268" t="s">
        <v>199</v>
      </c>
      <c r="C24" s="269"/>
      <c r="D24" s="102"/>
      <c r="E24" s="102">
        <v>1</v>
      </c>
      <c r="F24" s="102">
        <v>5</v>
      </c>
      <c r="G24" s="102">
        <v>1</v>
      </c>
      <c r="H24" s="102"/>
      <c r="I24" s="102">
        <v>3</v>
      </c>
      <c r="J24" s="102">
        <v>5</v>
      </c>
      <c r="K24" s="102"/>
      <c r="L24" s="102">
        <v>4</v>
      </c>
      <c r="M24" s="102">
        <v>2</v>
      </c>
      <c r="N24" s="102">
        <v>36</v>
      </c>
      <c r="O24" s="102">
        <v>19</v>
      </c>
      <c r="P24" s="49">
        <f t="shared" si="0"/>
        <v>76</v>
      </c>
    </row>
    <row r="25" spans="1:16" ht="37.15" customHeight="1" x14ac:dyDescent="0.2">
      <c r="A25" s="50" t="s">
        <v>200</v>
      </c>
      <c r="B25" s="268" t="s">
        <v>201</v>
      </c>
      <c r="C25" s="269"/>
      <c r="D25" s="102"/>
      <c r="E25" s="102"/>
      <c r="F25" s="102"/>
      <c r="G25" s="102">
        <v>2</v>
      </c>
      <c r="H25" s="102"/>
      <c r="I25" s="102"/>
      <c r="J25" s="102"/>
      <c r="K25" s="102"/>
      <c r="L25" s="102"/>
      <c r="M25" s="102"/>
      <c r="N25" s="102"/>
      <c r="O25" s="102"/>
      <c r="P25" s="49">
        <f t="shared" si="0"/>
        <v>2</v>
      </c>
    </row>
    <row r="26" spans="1:16" ht="28.15" customHeight="1" x14ac:dyDescent="0.2">
      <c r="A26" s="110" t="s">
        <v>202</v>
      </c>
      <c r="B26" s="268" t="s">
        <v>203</v>
      </c>
      <c r="C26" s="269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>
        <v>7</v>
      </c>
      <c r="P26" s="49">
        <f t="shared" si="0"/>
        <v>7</v>
      </c>
    </row>
    <row r="27" spans="1:16" ht="28.15" customHeight="1" x14ac:dyDescent="0.2">
      <c r="A27" s="276" t="s">
        <v>204</v>
      </c>
      <c r="B27" s="264" t="s">
        <v>205</v>
      </c>
      <c r="C27" s="111" t="s">
        <v>206</v>
      </c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>
        <v>22</v>
      </c>
      <c r="P27" s="49">
        <f t="shared" si="0"/>
        <v>22</v>
      </c>
    </row>
    <row r="28" spans="1:16" ht="28.15" customHeight="1" x14ac:dyDescent="0.2">
      <c r="A28" s="277"/>
      <c r="B28" s="265"/>
      <c r="C28" s="111" t="s">
        <v>207</v>
      </c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49">
        <f t="shared" si="0"/>
        <v>0</v>
      </c>
    </row>
    <row r="29" spans="1:16" ht="28.15" customHeight="1" x14ac:dyDescent="0.2">
      <c r="A29" s="50" t="s">
        <v>208</v>
      </c>
      <c r="B29" s="281" t="s">
        <v>209</v>
      </c>
      <c r="C29" s="282"/>
      <c r="D29" s="102"/>
      <c r="E29" s="102"/>
      <c r="F29" s="102"/>
      <c r="G29" s="102"/>
      <c r="H29" s="102"/>
      <c r="I29" s="102">
        <v>2</v>
      </c>
      <c r="J29" s="102"/>
      <c r="K29" s="102"/>
      <c r="L29" s="102"/>
      <c r="M29" s="102"/>
      <c r="N29" s="102">
        <v>4</v>
      </c>
      <c r="O29" s="102">
        <v>6</v>
      </c>
      <c r="P29" s="49">
        <f t="shared" si="0"/>
        <v>12</v>
      </c>
    </row>
    <row r="30" spans="1:16" ht="36.6" customHeight="1" x14ac:dyDescent="0.2">
      <c r="A30" s="50" t="s">
        <v>210</v>
      </c>
      <c r="B30" s="268" t="s">
        <v>211</v>
      </c>
      <c r="C30" s="269"/>
      <c r="D30" s="102"/>
      <c r="E30" s="102"/>
      <c r="F30" s="102">
        <v>3</v>
      </c>
      <c r="G30" s="102">
        <v>1</v>
      </c>
      <c r="H30" s="102"/>
      <c r="I30" s="102">
        <v>14</v>
      </c>
      <c r="J30" s="102">
        <v>2</v>
      </c>
      <c r="K30" s="102"/>
      <c r="L30" s="102">
        <v>11</v>
      </c>
      <c r="M30" s="102">
        <v>13</v>
      </c>
      <c r="N30" s="102">
        <v>60</v>
      </c>
      <c r="O30" s="102">
        <v>1</v>
      </c>
      <c r="P30" s="49">
        <f t="shared" si="0"/>
        <v>105</v>
      </c>
    </row>
    <row r="31" spans="1:16" ht="28.15" customHeight="1" x14ac:dyDescent="0.2">
      <c r="A31" s="50" t="s">
        <v>212</v>
      </c>
      <c r="B31" s="281" t="s">
        <v>213</v>
      </c>
      <c r="C31" s="282"/>
      <c r="D31" s="102"/>
      <c r="E31" s="102"/>
      <c r="F31" s="102">
        <v>6</v>
      </c>
      <c r="G31" s="102">
        <v>6</v>
      </c>
      <c r="H31" s="102"/>
      <c r="I31" s="102">
        <v>4</v>
      </c>
      <c r="J31" s="102">
        <v>2</v>
      </c>
      <c r="K31" s="102"/>
      <c r="L31" s="102"/>
      <c r="M31" s="102">
        <v>14</v>
      </c>
      <c r="N31" s="102">
        <v>1</v>
      </c>
      <c r="O31" s="102">
        <v>1</v>
      </c>
      <c r="P31" s="49">
        <f t="shared" si="0"/>
        <v>34</v>
      </c>
    </row>
    <row r="32" spans="1:16" ht="28.15" customHeight="1" x14ac:dyDescent="0.2">
      <c r="A32" s="50" t="s">
        <v>214</v>
      </c>
      <c r="B32" s="268" t="s">
        <v>194</v>
      </c>
      <c r="C32" s="269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49">
        <f t="shared" si="0"/>
        <v>0</v>
      </c>
    </row>
    <row r="33" spans="1:16" ht="28.15" customHeight="1" x14ac:dyDescent="0.2">
      <c r="A33" s="50" t="s">
        <v>215</v>
      </c>
      <c r="B33" s="268" t="s">
        <v>216</v>
      </c>
      <c r="C33" s="269"/>
      <c r="D33" s="102">
        <v>4</v>
      </c>
      <c r="E33" s="102">
        <v>3</v>
      </c>
      <c r="F33" s="102">
        <v>4</v>
      </c>
      <c r="G33" s="102">
        <v>5</v>
      </c>
      <c r="H33" s="102">
        <v>2</v>
      </c>
      <c r="I33" s="102">
        <v>11</v>
      </c>
      <c r="J33" s="102">
        <v>3</v>
      </c>
      <c r="K33" s="102"/>
      <c r="L33" s="102">
        <v>3</v>
      </c>
      <c r="M33" s="102">
        <v>5</v>
      </c>
      <c r="N33" s="102">
        <v>40</v>
      </c>
      <c r="O33" s="102">
        <v>28</v>
      </c>
      <c r="P33" s="49">
        <f t="shared" si="0"/>
        <v>108</v>
      </c>
    </row>
    <row r="34" spans="1:16" ht="28.15" customHeight="1" x14ac:dyDescent="0.2">
      <c r="A34" s="50" t="s">
        <v>217</v>
      </c>
      <c r="B34" s="268" t="s">
        <v>218</v>
      </c>
      <c r="C34" s="269"/>
      <c r="D34" s="102"/>
      <c r="E34" s="102"/>
      <c r="F34" s="102"/>
      <c r="G34" s="102"/>
      <c r="H34" s="102"/>
      <c r="I34" s="102">
        <v>1</v>
      </c>
      <c r="J34" s="102">
        <v>2</v>
      </c>
      <c r="K34" s="102">
        <v>1</v>
      </c>
      <c r="L34" s="102">
        <v>1</v>
      </c>
      <c r="M34" s="102"/>
      <c r="N34" s="102">
        <v>20</v>
      </c>
      <c r="O34" s="102">
        <v>3</v>
      </c>
      <c r="P34" s="49">
        <f t="shared" si="0"/>
        <v>28</v>
      </c>
    </row>
    <row r="35" spans="1:16" ht="28.15" customHeight="1" x14ac:dyDescent="0.2">
      <c r="A35" s="50" t="s">
        <v>219</v>
      </c>
      <c r="B35" s="268" t="s">
        <v>220</v>
      </c>
      <c r="C35" s="269"/>
      <c r="D35" s="102"/>
      <c r="E35" s="102"/>
      <c r="F35" s="102"/>
      <c r="G35" s="102"/>
      <c r="H35" s="102"/>
      <c r="I35" s="102">
        <v>6</v>
      </c>
      <c r="J35" s="102"/>
      <c r="K35" s="102"/>
      <c r="L35" s="102"/>
      <c r="M35" s="102"/>
      <c r="N35" s="102">
        <v>2</v>
      </c>
      <c r="O35" s="102"/>
      <c r="P35" s="49">
        <f t="shared" si="0"/>
        <v>8</v>
      </c>
    </row>
    <row r="36" spans="1:16" ht="28.15" customHeight="1" x14ac:dyDescent="0.2">
      <c r="A36" s="50" t="s">
        <v>221</v>
      </c>
      <c r="B36" s="268" t="s">
        <v>222</v>
      </c>
      <c r="C36" s="269"/>
      <c r="D36" s="102"/>
      <c r="E36" s="102">
        <v>1</v>
      </c>
      <c r="F36" s="102">
        <v>4</v>
      </c>
      <c r="G36" s="102">
        <v>3</v>
      </c>
      <c r="H36" s="102">
        <v>7</v>
      </c>
      <c r="I36" s="102">
        <v>4</v>
      </c>
      <c r="J36" s="102">
        <v>2</v>
      </c>
      <c r="K36" s="102"/>
      <c r="L36" s="102">
        <v>2</v>
      </c>
      <c r="M36" s="102">
        <v>6</v>
      </c>
      <c r="N36" s="102">
        <v>97</v>
      </c>
      <c r="O36" s="102">
        <v>275</v>
      </c>
      <c r="P36" s="49">
        <f t="shared" si="0"/>
        <v>401</v>
      </c>
    </row>
    <row r="37" spans="1:16" ht="28.15" customHeight="1" x14ac:dyDescent="0.2">
      <c r="A37" s="109" t="s">
        <v>223</v>
      </c>
      <c r="B37" s="262" t="s">
        <v>224</v>
      </c>
      <c r="C37" s="263"/>
      <c r="D37" s="102"/>
      <c r="E37" s="102"/>
      <c r="F37" s="102"/>
      <c r="G37" s="102"/>
      <c r="H37" s="102">
        <v>1</v>
      </c>
      <c r="I37" s="102">
        <v>2</v>
      </c>
      <c r="J37" s="102"/>
      <c r="K37" s="102"/>
      <c r="L37" s="102"/>
      <c r="M37" s="102">
        <v>2</v>
      </c>
      <c r="N37" s="102">
        <v>15</v>
      </c>
      <c r="O37" s="102"/>
      <c r="P37" s="49">
        <f t="shared" si="0"/>
        <v>20</v>
      </c>
    </row>
    <row r="38" spans="1:16" ht="28.15" customHeight="1" x14ac:dyDescent="0.2">
      <c r="A38" s="109" t="s">
        <v>225</v>
      </c>
      <c r="B38" s="262" t="s">
        <v>226</v>
      </c>
      <c r="C38" s="263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>
        <v>100</v>
      </c>
      <c r="O38" s="102">
        <v>1350</v>
      </c>
      <c r="P38" s="49">
        <f t="shared" si="0"/>
        <v>1450</v>
      </c>
    </row>
    <row r="39" spans="1:16" ht="28.15" customHeight="1" thickBot="1" x14ac:dyDescent="0.25">
      <c r="A39" s="109" t="s">
        <v>227</v>
      </c>
      <c r="B39" s="287" t="s">
        <v>228</v>
      </c>
      <c r="C39" s="288"/>
      <c r="D39" s="102"/>
      <c r="E39" s="102"/>
      <c r="F39" s="102"/>
      <c r="G39" s="102">
        <v>2</v>
      </c>
      <c r="H39" s="102"/>
      <c r="I39" s="102">
        <v>2</v>
      </c>
      <c r="J39" s="102"/>
      <c r="K39" s="102"/>
      <c r="L39" s="102"/>
      <c r="M39" s="102"/>
      <c r="N39" s="102">
        <v>100</v>
      </c>
      <c r="O39" s="102">
        <v>1000</v>
      </c>
      <c r="P39" s="49">
        <f t="shared" si="0"/>
        <v>1104</v>
      </c>
    </row>
    <row r="40" spans="1:16" ht="28.15" customHeight="1" thickBot="1" x14ac:dyDescent="0.25">
      <c r="A40" s="51" t="s">
        <v>229</v>
      </c>
      <c r="B40" s="289" t="s">
        <v>3</v>
      </c>
      <c r="C40" s="290"/>
      <c r="D40" s="52">
        <f t="shared" ref="D40:P40" si="1">SUM(D5:D39)</f>
        <v>10</v>
      </c>
      <c r="E40" s="52">
        <f t="shared" si="1"/>
        <v>7</v>
      </c>
      <c r="F40" s="52">
        <f t="shared" si="1"/>
        <v>26</v>
      </c>
      <c r="G40" s="52">
        <f t="shared" si="1"/>
        <v>25</v>
      </c>
      <c r="H40" s="52">
        <f t="shared" si="1"/>
        <v>20</v>
      </c>
      <c r="I40" s="52">
        <f t="shared" si="1"/>
        <v>58</v>
      </c>
      <c r="J40" s="52">
        <f t="shared" si="1"/>
        <v>16</v>
      </c>
      <c r="K40" s="52">
        <f t="shared" si="1"/>
        <v>1</v>
      </c>
      <c r="L40" s="52">
        <f t="shared" si="1"/>
        <v>26</v>
      </c>
      <c r="M40" s="52">
        <f t="shared" si="1"/>
        <v>46</v>
      </c>
      <c r="N40" s="52">
        <v>830</v>
      </c>
      <c r="O40" s="75">
        <f t="shared" si="1"/>
        <v>2911</v>
      </c>
      <c r="P40" s="68">
        <f t="shared" si="1"/>
        <v>3832</v>
      </c>
    </row>
    <row r="41" spans="1:16" ht="28.15" customHeight="1" x14ac:dyDescent="0.2">
      <c r="A41" s="110" t="s">
        <v>230</v>
      </c>
      <c r="B41" s="285" t="s">
        <v>137</v>
      </c>
      <c r="C41" s="286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152">
        <v>3156</v>
      </c>
    </row>
    <row r="42" spans="1:16" ht="28.15" customHeight="1" x14ac:dyDescent="0.2">
      <c r="A42" s="50" t="s">
        <v>231</v>
      </c>
      <c r="B42" s="283" t="s">
        <v>139</v>
      </c>
      <c r="C42" s="284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153">
        <v>1123</v>
      </c>
    </row>
    <row r="43" spans="1:16" ht="28.15" customHeight="1" x14ac:dyDescent="0.2">
      <c r="A43" s="50" t="s">
        <v>232</v>
      </c>
      <c r="B43" s="283" t="s">
        <v>140</v>
      </c>
      <c r="C43" s="284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154">
        <v>4</v>
      </c>
    </row>
    <row r="44" spans="1:16" ht="28.15" customHeight="1" x14ac:dyDescent="0.2">
      <c r="A44" s="50" t="s">
        <v>233</v>
      </c>
      <c r="B44" s="112" t="s">
        <v>141</v>
      </c>
      <c r="C44" s="113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9">
        <v>13671</v>
      </c>
    </row>
    <row r="45" spans="1:16" ht="28.15" customHeight="1" thickBot="1" x14ac:dyDescent="0.25">
      <c r="A45" s="50" t="s">
        <v>234</v>
      </c>
      <c r="B45" s="112" t="s">
        <v>142</v>
      </c>
      <c r="C45" s="113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155">
        <v>10</v>
      </c>
    </row>
    <row r="46" spans="1:16" ht="28.15" customHeight="1" thickBot="1" x14ac:dyDescent="0.25">
      <c r="A46" s="51" t="s">
        <v>235</v>
      </c>
      <c r="B46" s="291" t="s">
        <v>3</v>
      </c>
      <c r="C46" s="292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5">
        <f>SUM(P41:P45)</f>
        <v>17964</v>
      </c>
    </row>
    <row r="47" spans="1:16" ht="28.15" customHeight="1" thickBot="1" x14ac:dyDescent="0.25">
      <c r="A47" s="51" t="s">
        <v>236</v>
      </c>
      <c r="B47" s="278" t="s">
        <v>143</v>
      </c>
      <c r="C47" s="279"/>
      <c r="D47" s="279"/>
      <c r="E47" s="279"/>
      <c r="F47" s="279"/>
      <c r="G47" s="279"/>
      <c r="H47" s="279"/>
      <c r="I47" s="279"/>
      <c r="J47" s="279"/>
      <c r="K47" s="279"/>
      <c r="L47" s="279"/>
      <c r="M47" s="279"/>
      <c r="N47" s="279"/>
      <c r="O47" s="280"/>
      <c r="P47" s="56">
        <f>P40+P46</f>
        <v>21796</v>
      </c>
    </row>
    <row r="49" spans="1:1" ht="28.15" customHeight="1" x14ac:dyDescent="0.2">
      <c r="A49" s="96"/>
    </row>
    <row r="50" spans="1:1" ht="28.15" customHeight="1" x14ac:dyDescent="0.2">
      <c r="A50" s="96"/>
    </row>
    <row r="51" spans="1:1" ht="28.15" customHeight="1" x14ac:dyDescent="0.2">
      <c r="A51" s="96"/>
    </row>
  </sheetData>
  <sheetProtection selectLockedCells="1"/>
  <mergeCells count="41">
    <mergeCell ref="B9:C9"/>
    <mergeCell ref="A3:C4"/>
    <mergeCell ref="B5:C5"/>
    <mergeCell ref="B6:C6"/>
    <mergeCell ref="B7:C7"/>
    <mergeCell ref="B8:C8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B23:C23"/>
    <mergeCell ref="B24:C24"/>
    <mergeCell ref="B25:C25"/>
    <mergeCell ref="B26:C26"/>
    <mergeCell ref="A27:A28"/>
    <mergeCell ref="B27:B28"/>
    <mergeCell ref="B40:C40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1:C41"/>
    <mergeCell ref="B42:C42"/>
    <mergeCell ref="B43:C43"/>
    <mergeCell ref="B46:C46"/>
    <mergeCell ref="B47:O47"/>
  </mergeCells>
  <conditionalFormatting sqref="B41:O47 B5:C40">
    <cfRule type="cellIs" dxfId="27" priority="3" stopIfTrue="1" operator="equal">
      <formula>0</formula>
    </cfRule>
  </conditionalFormatting>
  <conditionalFormatting sqref="D5:P40">
    <cfRule type="cellIs" dxfId="26" priority="2" stopIfTrue="1" operator="equal">
      <formula>0</formula>
    </cfRule>
  </conditionalFormatting>
  <conditionalFormatting sqref="P41:P47">
    <cfRule type="cellIs" dxfId="25" priority="1" stopIfTrue="1" operator="equal">
      <formula>0</formula>
    </cfRule>
  </conditionalFormatting>
  <printOptions horizontalCentered="1" verticalCentered="1"/>
  <pageMargins left="0.78740157480314965" right="0.78740157480314965" top="0.51181102362204722" bottom="0.51181102362204722" header="0.51181102362204722" footer="0.51181102362204722"/>
  <pageSetup paperSize="9" scale="5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N21"/>
  <sheetViews>
    <sheetView view="pageBreakPreview" zoomScaleNormal="90" zoomScaleSheetLayoutView="100" workbookViewId="0">
      <selection activeCell="M13" sqref="M13"/>
    </sheetView>
  </sheetViews>
  <sheetFormatPr defaultColWidth="9.140625" defaultRowHeight="20.100000000000001" customHeight="1" x14ac:dyDescent="0.2"/>
  <cols>
    <col min="1" max="1" width="22.28515625" style="58" customWidth="1"/>
    <col min="2" max="2" width="6.5703125" style="58" customWidth="1"/>
    <col min="3" max="3" width="10.140625" style="58" customWidth="1"/>
    <col min="4" max="4" width="6.85546875" style="58" bestFit="1" customWidth="1"/>
    <col min="5" max="5" width="9.7109375" style="58" customWidth="1"/>
    <col min="6" max="6" width="5.42578125" style="58" bestFit="1" customWidth="1"/>
    <col min="7" max="7" width="9.85546875" style="58" customWidth="1"/>
    <col min="8" max="8" width="12.7109375" style="58" customWidth="1"/>
    <col min="9" max="9" width="10.7109375" style="58" customWidth="1"/>
    <col min="10" max="10" width="9" style="58" customWidth="1"/>
    <col min="11" max="11" width="9.85546875" style="58" customWidth="1"/>
    <col min="12" max="12" width="5.5703125" style="58" customWidth="1"/>
    <col min="13" max="13" width="10.5703125" style="58" customWidth="1"/>
    <col min="14" max="14" width="7.42578125" style="58" customWidth="1"/>
    <col min="15" max="16384" width="9.140625" style="58"/>
  </cols>
  <sheetData>
    <row r="1" spans="1:14" s="71" customFormat="1" ht="20.100000000000001" customHeight="1" x14ac:dyDescent="0.2">
      <c r="A1" s="69" t="s">
        <v>307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293" t="s">
        <v>237</v>
      </c>
      <c r="N1" s="293"/>
    </row>
    <row r="2" spans="1:14" s="71" customFormat="1" ht="20.100000000000001" customHeight="1" x14ac:dyDescent="0.2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N2" s="59"/>
    </row>
    <row r="3" spans="1:14" ht="20.100000000000001" customHeight="1" x14ac:dyDescent="0.2">
      <c r="A3" s="69" t="s">
        <v>276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60"/>
    </row>
    <row r="4" spans="1:14" ht="53.25" customHeight="1" x14ac:dyDescent="0.2">
      <c r="A4" s="61" t="s">
        <v>238</v>
      </c>
      <c r="B4" s="61" t="s">
        <v>118</v>
      </c>
      <c r="C4" s="62" t="s">
        <v>239</v>
      </c>
      <c r="D4" s="61" t="s">
        <v>120</v>
      </c>
      <c r="E4" s="61" t="s">
        <v>121</v>
      </c>
      <c r="F4" s="61" t="s">
        <v>122</v>
      </c>
      <c r="G4" s="62" t="s">
        <v>240</v>
      </c>
      <c r="H4" s="62" t="s">
        <v>241</v>
      </c>
      <c r="I4" s="62" t="s">
        <v>242</v>
      </c>
      <c r="J4" s="61" t="s">
        <v>126</v>
      </c>
      <c r="K4" s="62" t="s">
        <v>127</v>
      </c>
      <c r="L4" s="61" t="s">
        <v>243</v>
      </c>
      <c r="M4" s="61" t="s">
        <v>129</v>
      </c>
      <c r="N4" s="61" t="s">
        <v>3</v>
      </c>
    </row>
    <row r="5" spans="1:14" ht="20.100000000000001" customHeight="1" x14ac:dyDescent="0.2">
      <c r="A5" s="63" t="s">
        <v>244</v>
      </c>
      <c r="B5" s="157">
        <v>0</v>
      </c>
      <c r="C5" s="157">
        <v>0</v>
      </c>
      <c r="D5" s="157">
        <v>6</v>
      </c>
      <c r="E5" s="157">
        <v>0</v>
      </c>
      <c r="F5" s="157">
        <v>0</v>
      </c>
      <c r="G5" s="157">
        <v>30</v>
      </c>
      <c r="H5" s="157">
        <v>5</v>
      </c>
      <c r="I5" s="157">
        <v>0</v>
      </c>
      <c r="J5" s="157">
        <v>0</v>
      </c>
      <c r="K5" s="157">
        <v>6</v>
      </c>
      <c r="L5" s="157">
        <v>18</v>
      </c>
      <c r="M5" s="157">
        <v>2</v>
      </c>
      <c r="N5" s="162">
        <f t="shared" ref="N5:N10" si="0">SUM(B5:M5)</f>
        <v>67</v>
      </c>
    </row>
    <row r="6" spans="1:14" ht="20.100000000000001" customHeight="1" x14ac:dyDescent="0.2">
      <c r="A6" s="63" t="s">
        <v>245</v>
      </c>
      <c r="B6" s="158">
        <v>12</v>
      </c>
      <c r="C6" s="158">
        <v>39</v>
      </c>
      <c r="D6" s="158">
        <v>2</v>
      </c>
      <c r="E6" s="158">
        <v>0</v>
      </c>
      <c r="F6" s="158">
        <v>0</v>
      </c>
      <c r="G6" s="158">
        <v>44</v>
      </c>
      <c r="H6" s="158">
        <v>81</v>
      </c>
      <c r="I6" s="158">
        <v>1</v>
      </c>
      <c r="J6" s="158">
        <v>3</v>
      </c>
      <c r="K6" s="158">
        <v>9</v>
      </c>
      <c r="L6" s="158">
        <v>91</v>
      </c>
      <c r="M6" s="158">
        <v>17</v>
      </c>
      <c r="N6" s="162">
        <f t="shared" si="0"/>
        <v>299</v>
      </c>
    </row>
    <row r="7" spans="1:14" ht="20.100000000000001" customHeight="1" x14ac:dyDescent="0.2">
      <c r="A7" s="63" t="s">
        <v>246</v>
      </c>
      <c r="B7" s="159"/>
      <c r="C7" s="159">
        <v>15</v>
      </c>
      <c r="D7" s="159">
        <v>0</v>
      </c>
      <c r="E7" s="159">
        <v>10</v>
      </c>
      <c r="F7" s="159">
        <v>5</v>
      </c>
      <c r="G7" s="159">
        <v>55</v>
      </c>
      <c r="H7" s="159">
        <v>19</v>
      </c>
      <c r="I7" s="159">
        <v>5</v>
      </c>
      <c r="J7" s="159">
        <v>25</v>
      </c>
      <c r="K7" s="159">
        <v>21</v>
      </c>
      <c r="L7" s="159">
        <v>38</v>
      </c>
      <c r="M7" s="159">
        <v>21</v>
      </c>
      <c r="N7" s="162">
        <f t="shared" si="0"/>
        <v>214</v>
      </c>
    </row>
    <row r="8" spans="1:14" ht="20.100000000000001" customHeight="1" x14ac:dyDescent="0.2">
      <c r="A8" s="63" t="s">
        <v>247</v>
      </c>
      <c r="B8" s="160">
        <v>91</v>
      </c>
      <c r="C8" s="160">
        <v>0</v>
      </c>
      <c r="D8" s="160">
        <v>0</v>
      </c>
      <c r="E8" s="160">
        <v>0</v>
      </c>
      <c r="F8" s="160">
        <v>0</v>
      </c>
      <c r="G8" s="160">
        <v>30</v>
      </c>
      <c r="H8" s="160">
        <v>25</v>
      </c>
      <c r="I8" s="160">
        <v>2</v>
      </c>
      <c r="J8" s="160">
        <v>16</v>
      </c>
      <c r="K8" s="160">
        <v>0</v>
      </c>
      <c r="L8" s="160">
        <v>75</v>
      </c>
      <c r="M8" s="160"/>
      <c r="N8" s="162">
        <f t="shared" si="0"/>
        <v>239</v>
      </c>
    </row>
    <row r="9" spans="1:14" ht="20.100000000000001" customHeight="1" x14ac:dyDescent="0.2">
      <c r="A9" s="63" t="s">
        <v>248</v>
      </c>
      <c r="B9" s="161">
        <v>0</v>
      </c>
      <c r="C9" s="161">
        <v>0</v>
      </c>
      <c r="D9" s="161">
        <v>13</v>
      </c>
      <c r="E9" s="161">
        <v>39</v>
      </c>
      <c r="F9" s="161">
        <v>0</v>
      </c>
      <c r="G9" s="161">
        <v>9</v>
      </c>
      <c r="H9" s="161">
        <v>7</v>
      </c>
      <c r="I9" s="161">
        <v>1</v>
      </c>
      <c r="J9" s="161">
        <v>13</v>
      </c>
      <c r="K9" s="161">
        <v>25</v>
      </c>
      <c r="L9" s="161">
        <v>38</v>
      </c>
      <c r="M9" s="161"/>
      <c r="N9" s="162">
        <f t="shared" si="0"/>
        <v>145</v>
      </c>
    </row>
    <row r="10" spans="1:14" ht="20.100000000000001" customHeight="1" x14ac:dyDescent="0.2">
      <c r="A10" s="63" t="s">
        <v>249</v>
      </c>
      <c r="B10" s="156">
        <v>4</v>
      </c>
      <c r="C10" s="156">
        <v>5</v>
      </c>
      <c r="D10" s="156">
        <v>6</v>
      </c>
      <c r="E10" s="156">
        <v>14</v>
      </c>
      <c r="F10" s="156">
        <v>4</v>
      </c>
      <c r="G10" s="156">
        <v>15</v>
      </c>
      <c r="H10" s="156">
        <v>1</v>
      </c>
      <c r="I10" s="156"/>
      <c r="J10" s="156">
        <v>3</v>
      </c>
      <c r="K10" s="156">
        <v>6</v>
      </c>
      <c r="L10" s="156">
        <v>25</v>
      </c>
      <c r="M10" s="156">
        <v>7</v>
      </c>
      <c r="N10" s="162">
        <f t="shared" si="0"/>
        <v>90</v>
      </c>
    </row>
    <row r="11" spans="1:14" ht="20.100000000000001" customHeight="1" x14ac:dyDescent="0.2">
      <c r="A11" s="64" t="s">
        <v>3</v>
      </c>
      <c r="B11" s="162">
        <f t="shared" ref="B11:N11" si="1">SUM(B5:B10)</f>
        <v>107</v>
      </c>
      <c r="C11" s="162">
        <f t="shared" si="1"/>
        <v>59</v>
      </c>
      <c r="D11" s="162">
        <f t="shared" si="1"/>
        <v>27</v>
      </c>
      <c r="E11" s="162">
        <f t="shared" si="1"/>
        <v>63</v>
      </c>
      <c r="F11" s="162">
        <f t="shared" si="1"/>
        <v>9</v>
      </c>
      <c r="G11" s="162">
        <f t="shared" si="1"/>
        <v>183</v>
      </c>
      <c r="H11" s="162">
        <f t="shared" si="1"/>
        <v>138</v>
      </c>
      <c r="I11" s="162">
        <f t="shared" si="1"/>
        <v>9</v>
      </c>
      <c r="J11" s="162">
        <f t="shared" si="1"/>
        <v>60</v>
      </c>
      <c r="K11" s="162">
        <f t="shared" si="1"/>
        <v>67</v>
      </c>
      <c r="L11" s="162">
        <f t="shared" si="1"/>
        <v>285</v>
      </c>
      <c r="M11" s="162">
        <f t="shared" si="1"/>
        <v>47</v>
      </c>
      <c r="N11" s="162">
        <f t="shared" si="1"/>
        <v>1054</v>
      </c>
    </row>
    <row r="13" spans="1:14" ht="20.100000000000001" customHeight="1" x14ac:dyDescent="0.2">
      <c r="A13" s="69" t="s">
        <v>277</v>
      </c>
    </row>
    <row r="14" spans="1:14" ht="53.25" customHeight="1" x14ac:dyDescent="0.2">
      <c r="A14" s="61" t="s">
        <v>238</v>
      </c>
      <c r="B14" s="61" t="s">
        <v>118</v>
      </c>
      <c r="C14" s="62" t="s">
        <v>239</v>
      </c>
      <c r="D14" s="61" t="s">
        <v>120</v>
      </c>
      <c r="E14" s="61" t="s">
        <v>121</v>
      </c>
      <c r="F14" s="61" t="s">
        <v>122</v>
      </c>
      <c r="G14" s="62" t="s">
        <v>240</v>
      </c>
      <c r="H14" s="62" t="s">
        <v>241</v>
      </c>
      <c r="I14" s="62" t="s">
        <v>242</v>
      </c>
      <c r="J14" s="61" t="s">
        <v>126</v>
      </c>
      <c r="K14" s="62" t="s">
        <v>127</v>
      </c>
      <c r="L14" s="61" t="s">
        <v>243</v>
      </c>
      <c r="M14" s="61" t="s">
        <v>129</v>
      </c>
      <c r="N14" s="61" t="s">
        <v>3</v>
      </c>
    </row>
    <row r="15" spans="1:14" ht="20.100000000000001" customHeight="1" x14ac:dyDescent="0.2">
      <c r="A15" s="63" t="s">
        <v>244</v>
      </c>
      <c r="B15" s="157">
        <v>0</v>
      </c>
      <c r="C15" s="157">
        <v>0</v>
      </c>
      <c r="D15" s="157">
        <v>14</v>
      </c>
      <c r="E15" s="157">
        <v>0</v>
      </c>
      <c r="F15" s="157">
        <v>0</v>
      </c>
      <c r="G15" s="157">
        <v>73</v>
      </c>
      <c r="H15" s="157">
        <v>12</v>
      </c>
      <c r="I15" s="157">
        <v>2</v>
      </c>
      <c r="J15" s="157">
        <v>2</v>
      </c>
      <c r="K15" s="157">
        <v>19</v>
      </c>
      <c r="L15" s="157">
        <v>42</v>
      </c>
      <c r="M15" s="157">
        <v>17</v>
      </c>
      <c r="N15" s="162">
        <f t="shared" ref="N15:N20" si="2">SUM(B15:M15)</f>
        <v>181</v>
      </c>
    </row>
    <row r="16" spans="1:14" ht="20.100000000000001" customHeight="1" x14ac:dyDescent="0.2">
      <c r="A16" s="63" t="s">
        <v>245</v>
      </c>
      <c r="B16" s="158">
        <v>12</v>
      </c>
      <c r="C16" s="158">
        <v>40</v>
      </c>
      <c r="D16" s="158">
        <v>2</v>
      </c>
      <c r="E16" s="158">
        <v>0</v>
      </c>
      <c r="F16" s="158">
        <v>0</v>
      </c>
      <c r="G16" s="158">
        <v>44</v>
      </c>
      <c r="H16" s="158">
        <v>81</v>
      </c>
      <c r="I16" s="158">
        <v>1</v>
      </c>
      <c r="J16" s="158">
        <v>3</v>
      </c>
      <c r="K16" s="158">
        <v>10</v>
      </c>
      <c r="L16" s="158">
        <v>91</v>
      </c>
      <c r="M16" s="158">
        <v>17</v>
      </c>
      <c r="N16" s="162">
        <f t="shared" si="2"/>
        <v>301</v>
      </c>
    </row>
    <row r="17" spans="1:14" ht="20.100000000000001" customHeight="1" x14ac:dyDescent="0.2">
      <c r="A17" s="63" t="s">
        <v>246</v>
      </c>
      <c r="B17" s="159">
        <v>0</v>
      </c>
      <c r="C17" s="159">
        <v>15</v>
      </c>
      <c r="D17" s="159">
        <v>0</v>
      </c>
      <c r="E17" s="159">
        <v>12</v>
      </c>
      <c r="F17" s="159">
        <v>5</v>
      </c>
      <c r="G17" s="159">
        <v>55</v>
      </c>
      <c r="H17" s="159">
        <v>19</v>
      </c>
      <c r="I17" s="159">
        <v>5</v>
      </c>
      <c r="J17" s="159">
        <v>25</v>
      </c>
      <c r="K17" s="159">
        <v>21</v>
      </c>
      <c r="L17" s="159">
        <v>46</v>
      </c>
      <c r="M17" s="159">
        <v>23</v>
      </c>
      <c r="N17" s="162">
        <f t="shared" si="2"/>
        <v>226</v>
      </c>
    </row>
    <row r="18" spans="1:14" ht="20.100000000000001" customHeight="1" x14ac:dyDescent="0.2">
      <c r="A18" s="63" t="s">
        <v>247</v>
      </c>
      <c r="B18" s="160">
        <v>89</v>
      </c>
      <c r="C18" s="160">
        <v>0</v>
      </c>
      <c r="D18" s="160">
        <v>0</v>
      </c>
      <c r="E18" s="160">
        <v>0</v>
      </c>
      <c r="F18" s="160">
        <v>0</v>
      </c>
      <c r="G18" s="160">
        <v>29</v>
      </c>
      <c r="H18" s="160">
        <v>24</v>
      </c>
      <c r="I18" s="160">
        <v>2</v>
      </c>
      <c r="J18" s="160">
        <v>16</v>
      </c>
      <c r="K18" s="160"/>
      <c r="L18" s="160">
        <v>72</v>
      </c>
      <c r="M18" s="160">
        <v>0</v>
      </c>
      <c r="N18" s="162">
        <f t="shared" si="2"/>
        <v>232</v>
      </c>
    </row>
    <row r="19" spans="1:14" ht="20.100000000000001" customHeight="1" x14ac:dyDescent="0.2">
      <c r="A19" s="63" t="s">
        <v>248</v>
      </c>
      <c r="B19" s="161">
        <v>0</v>
      </c>
      <c r="C19" s="161">
        <v>0</v>
      </c>
      <c r="D19" s="161">
        <v>22</v>
      </c>
      <c r="E19" s="161">
        <v>59</v>
      </c>
      <c r="F19" s="161">
        <v>0</v>
      </c>
      <c r="G19" s="161">
        <v>17</v>
      </c>
      <c r="H19" s="161">
        <v>10</v>
      </c>
      <c r="I19" s="161">
        <v>2</v>
      </c>
      <c r="J19" s="161">
        <v>23</v>
      </c>
      <c r="K19" s="161">
        <v>31</v>
      </c>
      <c r="L19" s="161">
        <v>44</v>
      </c>
      <c r="M19" s="161">
        <v>0</v>
      </c>
      <c r="N19" s="162">
        <f t="shared" si="2"/>
        <v>208</v>
      </c>
    </row>
    <row r="20" spans="1:14" ht="20.100000000000001" customHeight="1" x14ac:dyDescent="0.2">
      <c r="A20" s="63" t="s">
        <v>249</v>
      </c>
      <c r="B20" s="156">
        <v>4</v>
      </c>
      <c r="C20" s="156">
        <v>5</v>
      </c>
      <c r="D20" s="156">
        <v>6</v>
      </c>
      <c r="E20" s="156">
        <v>13</v>
      </c>
      <c r="F20" s="156">
        <v>4</v>
      </c>
      <c r="G20" s="156">
        <v>15</v>
      </c>
      <c r="H20" s="156">
        <v>1</v>
      </c>
      <c r="I20" s="156"/>
      <c r="J20" s="156">
        <v>2</v>
      </c>
      <c r="K20" s="156">
        <v>6</v>
      </c>
      <c r="L20" s="156">
        <v>26</v>
      </c>
      <c r="M20" s="156">
        <v>8</v>
      </c>
      <c r="N20" s="162">
        <f t="shared" si="2"/>
        <v>90</v>
      </c>
    </row>
    <row r="21" spans="1:14" ht="20.100000000000001" customHeight="1" x14ac:dyDescent="0.2">
      <c r="A21" s="64" t="s">
        <v>3</v>
      </c>
      <c r="B21" s="162">
        <f t="shared" ref="B21:N21" si="3">SUM(B15:B20)</f>
        <v>105</v>
      </c>
      <c r="C21" s="162">
        <f t="shared" si="3"/>
        <v>60</v>
      </c>
      <c r="D21" s="162">
        <f t="shared" si="3"/>
        <v>44</v>
      </c>
      <c r="E21" s="162">
        <f t="shared" si="3"/>
        <v>84</v>
      </c>
      <c r="F21" s="162">
        <f t="shared" si="3"/>
        <v>9</v>
      </c>
      <c r="G21" s="162">
        <f t="shared" si="3"/>
        <v>233</v>
      </c>
      <c r="H21" s="162">
        <f t="shared" si="3"/>
        <v>147</v>
      </c>
      <c r="I21" s="162">
        <f t="shared" si="3"/>
        <v>12</v>
      </c>
      <c r="J21" s="162">
        <f t="shared" si="3"/>
        <v>71</v>
      </c>
      <c r="K21" s="162">
        <f t="shared" si="3"/>
        <v>87</v>
      </c>
      <c r="L21" s="162">
        <f t="shared" si="3"/>
        <v>321</v>
      </c>
      <c r="M21" s="162">
        <f t="shared" si="3"/>
        <v>65</v>
      </c>
      <c r="N21" s="162">
        <f t="shared" si="3"/>
        <v>1238</v>
      </c>
    </row>
  </sheetData>
  <sheetProtection selectLockedCells="1"/>
  <mergeCells count="1">
    <mergeCell ref="M1:N1"/>
  </mergeCells>
  <phoneticPr fontId="13" type="noConversion"/>
  <conditionalFormatting sqref="B6:M6">
    <cfRule type="cellIs" dxfId="24" priority="24" stopIfTrue="1" operator="equal">
      <formula>0</formula>
    </cfRule>
  </conditionalFormatting>
  <conditionalFormatting sqref="B16:M16">
    <cfRule type="cellIs" dxfId="23" priority="23" stopIfTrue="1" operator="equal">
      <formula>0</formula>
    </cfRule>
  </conditionalFormatting>
  <conditionalFormatting sqref="B5:M5">
    <cfRule type="cellIs" dxfId="22" priority="22" stopIfTrue="1" operator="equal">
      <formula>0</formula>
    </cfRule>
  </conditionalFormatting>
  <conditionalFormatting sqref="B15:M15">
    <cfRule type="cellIs" dxfId="21" priority="21" stopIfTrue="1" operator="equal">
      <formula>0</formula>
    </cfRule>
  </conditionalFormatting>
  <conditionalFormatting sqref="B7">
    <cfRule type="cellIs" dxfId="20" priority="20" stopIfTrue="1" operator="equal">
      <formula>0</formula>
    </cfRule>
  </conditionalFormatting>
  <conditionalFormatting sqref="C7:M7">
    <cfRule type="cellIs" dxfId="19" priority="19" stopIfTrue="1" operator="equal">
      <formula>0</formula>
    </cfRule>
  </conditionalFormatting>
  <conditionalFormatting sqref="B17:M17">
    <cfRule type="cellIs" dxfId="18" priority="18" stopIfTrue="1" operator="equal">
      <formula>0</formula>
    </cfRule>
  </conditionalFormatting>
  <conditionalFormatting sqref="B8:M8">
    <cfRule type="cellIs" dxfId="17" priority="17" stopIfTrue="1" operator="equal">
      <formula>0</formula>
    </cfRule>
  </conditionalFormatting>
  <conditionalFormatting sqref="B18:M18">
    <cfRule type="cellIs" dxfId="16" priority="16" stopIfTrue="1" operator="equal">
      <formula>0</formula>
    </cfRule>
  </conditionalFormatting>
  <conditionalFormatting sqref="B9:M9">
    <cfRule type="cellIs" dxfId="15" priority="15" stopIfTrue="1" operator="equal">
      <formula>0</formula>
    </cfRule>
  </conditionalFormatting>
  <conditionalFormatting sqref="B19:M19">
    <cfRule type="cellIs" dxfId="14" priority="14" stopIfTrue="1" operator="equal">
      <formula>0</formula>
    </cfRule>
  </conditionalFormatting>
  <conditionalFormatting sqref="B5:M5">
    <cfRule type="cellIs" dxfId="13" priority="13" stopIfTrue="1" operator="equal">
      <formula>0</formula>
    </cfRule>
  </conditionalFormatting>
  <conditionalFormatting sqref="B15:M15">
    <cfRule type="cellIs" dxfId="12" priority="12" stopIfTrue="1" operator="equal">
      <formula>0</formula>
    </cfRule>
  </conditionalFormatting>
  <conditionalFormatting sqref="B6:M6">
    <cfRule type="cellIs" dxfId="11" priority="11" stopIfTrue="1" operator="equal">
      <formula>0</formula>
    </cfRule>
  </conditionalFormatting>
  <conditionalFormatting sqref="B16:M16">
    <cfRule type="cellIs" dxfId="10" priority="10" stopIfTrue="1" operator="equal">
      <formula>0</formula>
    </cfRule>
  </conditionalFormatting>
  <conditionalFormatting sqref="B7">
    <cfRule type="cellIs" dxfId="9" priority="9" stopIfTrue="1" operator="equal">
      <formula>0</formula>
    </cfRule>
  </conditionalFormatting>
  <conditionalFormatting sqref="C7:M7">
    <cfRule type="cellIs" dxfId="8" priority="8" stopIfTrue="1" operator="equal">
      <formula>0</formula>
    </cfRule>
  </conditionalFormatting>
  <conditionalFormatting sqref="B17:M17">
    <cfRule type="cellIs" dxfId="7" priority="7" stopIfTrue="1" operator="equal">
      <formula>0</formula>
    </cfRule>
  </conditionalFormatting>
  <conditionalFormatting sqref="B8:M8">
    <cfRule type="cellIs" dxfId="6" priority="6" stopIfTrue="1" operator="equal">
      <formula>0</formula>
    </cfRule>
  </conditionalFormatting>
  <conditionalFormatting sqref="B18:M18">
    <cfRule type="cellIs" dxfId="5" priority="5" stopIfTrue="1" operator="equal">
      <formula>0</formula>
    </cfRule>
  </conditionalFormatting>
  <conditionalFormatting sqref="B9:M9">
    <cfRule type="cellIs" dxfId="4" priority="4" stopIfTrue="1" operator="equal">
      <formula>0</formula>
    </cfRule>
  </conditionalFormatting>
  <conditionalFormatting sqref="B19:M19">
    <cfRule type="cellIs" dxfId="3" priority="3" stopIfTrue="1" operator="equal">
      <formula>0</formula>
    </cfRule>
  </conditionalFormatting>
  <conditionalFormatting sqref="B10:M10">
    <cfRule type="cellIs" dxfId="2" priority="2" stopIfTrue="1" operator="equal">
      <formula>0</formula>
    </cfRule>
  </conditionalFormatting>
  <conditionalFormatting sqref="B20:M20">
    <cfRule type="cellIs" dxfId="1" priority="1" stopIfTrue="1" operator="equal">
      <formula>0</formula>
    </cfRule>
  </conditionalFormatting>
  <printOptions horizontalCentered="1" verticalCentered="1"/>
  <pageMargins left="1" right="1" top="1" bottom="1" header="0.5" footer="0.5"/>
  <pageSetup paperSize="9" scale="91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>
    <pageSetUpPr fitToPage="1"/>
  </sheetPr>
  <dimension ref="A1:P21"/>
  <sheetViews>
    <sheetView view="pageBreakPreview" zoomScaleNormal="90" zoomScaleSheetLayoutView="100" workbookViewId="0">
      <selection activeCell="K27" sqref="K27"/>
    </sheetView>
  </sheetViews>
  <sheetFormatPr defaultColWidth="13" defaultRowHeight="20.100000000000001" customHeight="1" x14ac:dyDescent="0.2"/>
  <cols>
    <col min="1" max="1" width="14.7109375" style="103" customWidth="1"/>
    <col min="2" max="2" width="13" style="103" customWidth="1"/>
    <col min="3" max="14" width="11.7109375" style="103" customWidth="1"/>
    <col min="15" max="15" width="12.28515625" style="103" customWidth="1"/>
    <col min="16" max="16384" width="13" style="103"/>
  </cols>
  <sheetData>
    <row r="1" spans="1:16" ht="20.100000000000001" customHeight="1" x14ac:dyDescent="0.2">
      <c r="A1" s="65" t="s">
        <v>250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O1" s="104" t="s">
        <v>251</v>
      </c>
    </row>
    <row r="2" spans="1:16" ht="20.100000000000001" customHeight="1" x14ac:dyDescent="0.2">
      <c r="A2" s="65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04"/>
    </row>
    <row r="3" spans="1:16" ht="58.5" customHeight="1" x14ac:dyDescent="0.2">
      <c r="A3" s="296" t="s">
        <v>252</v>
      </c>
      <c r="B3" s="296"/>
      <c r="C3" s="115" t="s">
        <v>118</v>
      </c>
      <c r="D3" s="116" t="s">
        <v>119</v>
      </c>
      <c r="E3" s="115" t="s">
        <v>120</v>
      </c>
      <c r="F3" s="115" t="s">
        <v>121</v>
      </c>
      <c r="G3" s="115" t="s">
        <v>122</v>
      </c>
      <c r="H3" s="116" t="s">
        <v>123</v>
      </c>
      <c r="I3" s="116" t="s">
        <v>253</v>
      </c>
      <c r="J3" s="116" t="s">
        <v>125</v>
      </c>
      <c r="K3" s="115" t="s">
        <v>126</v>
      </c>
      <c r="L3" s="116" t="s">
        <v>127</v>
      </c>
      <c r="M3" s="115" t="s">
        <v>243</v>
      </c>
      <c r="N3" s="115" t="s">
        <v>129</v>
      </c>
      <c r="O3" s="115" t="s">
        <v>3</v>
      </c>
    </row>
    <row r="4" spans="1:16" ht="20.100000000000001" customHeight="1" x14ac:dyDescent="0.2">
      <c r="A4" s="297" t="s">
        <v>254</v>
      </c>
      <c r="B4" s="105" t="s">
        <v>255</v>
      </c>
      <c r="C4" s="163"/>
      <c r="D4" s="163"/>
      <c r="E4" s="163"/>
      <c r="F4" s="163">
        <v>1</v>
      </c>
      <c r="G4" s="163"/>
      <c r="H4" s="163">
        <v>7</v>
      </c>
      <c r="I4" s="163">
        <v>8</v>
      </c>
      <c r="J4" s="163"/>
      <c r="K4" s="163">
        <v>1</v>
      </c>
      <c r="L4" s="163">
        <v>4</v>
      </c>
      <c r="M4" s="163">
        <v>2</v>
      </c>
      <c r="N4" s="163">
        <v>3</v>
      </c>
      <c r="O4" s="164">
        <f t="shared" ref="O4:O9" si="0">SUM(C4:N4)</f>
        <v>26</v>
      </c>
    </row>
    <row r="5" spans="1:16" ht="20.100000000000001" customHeight="1" x14ac:dyDescent="0.2">
      <c r="A5" s="297"/>
      <c r="B5" s="105" t="s">
        <v>275</v>
      </c>
      <c r="C5" s="163"/>
      <c r="D5" s="163"/>
      <c r="E5" s="163"/>
      <c r="F5" s="163">
        <v>5000</v>
      </c>
      <c r="G5" s="163"/>
      <c r="H5" s="163">
        <v>10700</v>
      </c>
      <c r="I5" s="163">
        <v>20550</v>
      </c>
      <c r="J5" s="163"/>
      <c r="K5" s="163">
        <v>50</v>
      </c>
      <c r="L5" s="165">
        <v>10385.92</v>
      </c>
      <c r="M5" s="163">
        <v>4500</v>
      </c>
      <c r="N5" s="163">
        <v>348</v>
      </c>
      <c r="O5" s="164">
        <f t="shared" si="0"/>
        <v>51533.919999999998</v>
      </c>
    </row>
    <row r="6" spans="1:16" ht="20.100000000000001" customHeight="1" x14ac:dyDescent="0.2">
      <c r="A6" s="297" t="s">
        <v>256</v>
      </c>
      <c r="B6" s="105" t="s">
        <v>255</v>
      </c>
      <c r="C6" s="163"/>
      <c r="D6" s="163"/>
      <c r="E6" s="163"/>
      <c r="F6" s="163">
        <v>2</v>
      </c>
      <c r="G6" s="163"/>
      <c r="H6" s="163"/>
      <c r="I6" s="163"/>
      <c r="J6" s="163"/>
      <c r="K6" s="163"/>
      <c r="L6" s="163"/>
      <c r="M6" s="163">
        <v>13</v>
      </c>
      <c r="N6" s="163"/>
      <c r="O6" s="164">
        <f t="shared" si="0"/>
        <v>15</v>
      </c>
    </row>
    <row r="7" spans="1:16" ht="20.100000000000001" customHeight="1" x14ac:dyDescent="0.2">
      <c r="A7" s="297"/>
      <c r="B7" s="105" t="s">
        <v>275</v>
      </c>
      <c r="C7" s="163"/>
      <c r="D7" s="163"/>
      <c r="E7" s="163"/>
      <c r="F7" s="163">
        <v>20</v>
      </c>
      <c r="G7" s="163"/>
      <c r="H7" s="163"/>
      <c r="I7" s="163"/>
      <c r="J7" s="163"/>
      <c r="K7" s="163"/>
      <c r="L7" s="163"/>
      <c r="M7" s="163">
        <v>20242</v>
      </c>
      <c r="N7" s="163"/>
      <c r="O7" s="164">
        <f t="shared" si="0"/>
        <v>20262</v>
      </c>
    </row>
    <row r="8" spans="1:16" ht="20.100000000000001" customHeight="1" x14ac:dyDescent="0.2">
      <c r="A8" s="297" t="s">
        <v>257</v>
      </c>
      <c r="B8" s="105" t="s">
        <v>255</v>
      </c>
      <c r="C8" s="163"/>
      <c r="D8" s="163">
        <v>1</v>
      </c>
      <c r="E8" s="163">
        <v>1</v>
      </c>
      <c r="F8" s="163">
        <v>3</v>
      </c>
      <c r="G8" s="163"/>
      <c r="H8" s="163">
        <v>3</v>
      </c>
      <c r="I8" s="163">
        <v>3</v>
      </c>
      <c r="J8" s="163"/>
      <c r="K8" s="163">
        <v>3</v>
      </c>
      <c r="L8" s="163">
        <v>3</v>
      </c>
      <c r="M8" s="163">
        <v>21</v>
      </c>
      <c r="N8" s="163"/>
      <c r="O8" s="164">
        <f t="shared" si="0"/>
        <v>38</v>
      </c>
    </row>
    <row r="9" spans="1:16" ht="20.100000000000001" customHeight="1" x14ac:dyDescent="0.2">
      <c r="A9" s="297"/>
      <c r="B9" s="105" t="s">
        <v>275</v>
      </c>
      <c r="C9" s="163"/>
      <c r="D9" s="163">
        <v>30</v>
      </c>
      <c r="E9" s="163">
        <v>16</v>
      </c>
      <c r="F9" s="163">
        <v>70</v>
      </c>
      <c r="G9" s="163"/>
      <c r="H9" s="163">
        <v>52</v>
      </c>
      <c r="I9" s="163">
        <v>80</v>
      </c>
      <c r="J9" s="163"/>
      <c r="K9" s="163">
        <v>50</v>
      </c>
      <c r="L9" s="163">
        <v>56</v>
      </c>
      <c r="M9" s="163">
        <v>607</v>
      </c>
      <c r="N9" s="163"/>
      <c r="O9" s="164">
        <f t="shared" si="0"/>
        <v>961</v>
      </c>
    </row>
    <row r="10" spans="1:16" ht="20.100000000000001" customHeight="1" x14ac:dyDescent="0.2">
      <c r="A10" s="295" t="s">
        <v>3</v>
      </c>
      <c r="B10" s="66" t="s">
        <v>255</v>
      </c>
      <c r="C10" s="164">
        <f>C4+C6+C8</f>
        <v>0</v>
      </c>
      <c r="D10" s="164">
        <f t="shared" ref="D10:O10" si="1">D4+D6+D8</f>
        <v>1</v>
      </c>
      <c r="E10" s="164">
        <f t="shared" si="1"/>
        <v>1</v>
      </c>
      <c r="F10" s="164">
        <f t="shared" si="1"/>
        <v>6</v>
      </c>
      <c r="G10" s="164">
        <f t="shared" si="1"/>
        <v>0</v>
      </c>
      <c r="H10" s="164">
        <f t="shared" si="1"/>
        <v>10</v>
      </c>
      <c r="I10" s="164">
        <f t="shared" si="1"/>
        <v>11</v>
      </c>
      <c r="J10" s="164">
        <f t="shared" si="1"/>
        <v>0</v>
      </c>
      <c r="K10" s="164">
        <f t="shared" si="1"/>
        <v>4</v>
      </c>
      <c r="L10" s="164">
        <f t="shared" si="1"/>
        <v>7</v>
      </c>
      <c r="M10" s="164">
        <f t="shared" si="1"/>
        <v>36</v>
      </c>
      <c r="N10" s="164">
        <f t="shared" si="1"/>
        <v>3</v>
      </c>
      <c r="O10" s="164">
        <f t="shared" si="1"/>
        <v>79</v>
      </c>
      <c r="P10" s="106"/>
    </row>
    <row r="11" spans="1:16" ht="20.100000000000001" customHeight="1" x14ac:dyDescent="0.2">
      <c r="A11" s="295"/>
      <c r="B11" s="66" t="s">
        <v>275</v>
      </c>
      <c r="C11" s="166">
        <f>C5+C7+C9</f>
        <v>0</v>
      </c>
      <c r="D11" s="166">
        <f t="shared" ref="D11:N11" si="2">D5+D7+D9</f>
        <v>30</v>
      </c>
      <c r="E11" s="166">
        <f t="shared" si="2"/>
        <v>16</v>
      </c>
      <c r="F11" s="166">
        <f t="shared" si="2"/>
        <v>5090</v>
      </c>
      <c r="G11" s="166">
        <f t="shared" si="2"/>
        <v>0</v>
      </c>
      <c r="H11" s="166">
        <f t="shared" si="2"/>
        <v>10752</v>
      </c>
      <c r="I11" s="166">
        <f t="shared" si="2"/>
        <v>20630</v>
      </c>
      <c r="J11" s="166">
        <f t="shared" si="2"/>
        <v>0</v>
      </c>
      <c r="K11" s="166">
        <f t="shared" si="2"/>
        <v>100</v>
      </c>
      <c r="L11" s="166">
        <f t="shared" si="2"/>
        <v>10441.92</v>
      </c>
      <c r="M11" s="166">
        <f t="shared" si="2"/>
        <v>25349</v>
      </c>
      <c r="N11" s="166">
        <f t="shared" si="2"/>
        <v>348</v>
      </c>
      <c r="O11" s="164">
        <f>O5+O7+O9</f>
        <v>72756.92</v>
      </c>
      <c r="P11" s="107"/>
    </row>
    <row r="12" spans="1:16" ht="10.9" customHeight="1" x14ac:dyDescent="0.2"/>
    <row r="13" spans="1:16" ht="20.100000000000001" customHeight="1" x14ac:dyDescent="0.2">
      <c r="A13" s="294" t="s">
        <v>258</v>
      </c>
      <c r="B13" s="294"/>
      <c r="C13" s="294"/>
      <c r="D13" s="294"/>
      <c r="E13" s="294"/>
      <c r="F13" s="294"/>
      <c r="G13" s="294"/>
      <c r="H13" s="294"/>
      <c r="I13" s="294"/>
      <c r="J13" s="294"/>
      <c r="K13" s="294"/>
      <c r="L13" s="294"/>
      <c r="M13" s="294"/>
      <c r="N13" s="294"/>
      <c r="O13" s="294"/>
    </row>
    <row r="14" spans="1:16" ht="20.100000000000001" customHeight="1" x14ac:dyDescent="0.2">
      <c r="A14" s="67"/>
    </row>
    <row r="21" spans="12:12" ht="20.100000000000001" customHeight="1" x14ac:dyDescent="0.2">
      <c r="L21" s="107"/>
    </row>
  </sheetData>
  <sheetProtection selectLockedCells="1"/>
  <mergeCells count="6">
    <mergeCell ref="A13:O13"/>
    <mergeCell ref="A10:A11"/>
    <mergeCell ref="A3:B3"/>
    <mergeCell ref="A4:A5"/>
    <mergeCell ref="A6:A7"/>
    <mergeCell ref="A8:A9"/>
  </mergeCells>
  <phoneticPr fontId="13" type="noConversion"/>
  <conditionalFormatting sqref="C4:N10">
    <cfRule type="cellIs" dxfId="0" priority="1" operator="equal">
      <formula>0</formula>
    </cfRule>
  </conditionalFormatting>
  <printOptions horizontalCentered="1" verticalCentered="1"/>
  <pageMargins left="1" right="1" top="1" bottom="1" header="0.5" footer="0.5"/>
  <pageSetup paperSize="9" scale="6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view="pageBreakPreview" zoomScaleNormal="100" zoomScaleSheetLayoutView="100" workbookViewId="0">
      <selection activeCell="E19" sqref="E19"/>
    </sheetView>
  </sheetViews>
  <sheetFormatPr defaultColWidth="9.140625" defaultRowHeight="20.100000000000001" customHeight="1" x14ac:dyDescent="0.2"/>
  <cols>
    <col min="1" max="1" width="24.7109375" style="2" customWidth="1"/>
    <col min="2" max="11" width="7.28515625" style="2" customWidth="1"/>
    <col min="12" max="12" width="20.5703125" style="2" customWidth="1"/>
    <col min="13" max="16384" width="9.140625" style="2"/>
  </cols>
  <sheetData>
    <row r="1" spans="1:12" ht="20.100000000000001" customHeight="1" x14ac:dyDescent="0.3">
      <c r="A1" s="198" t="s">
        <v>298</v>
      </c>
      <c r="B1" s="198"/>
      <c r="C1" s="198"/>
      <c r="D1" s="198"/>
      <c r="E1" s="198"/>
      <c r="F1" s="198"/>
      <c r="G1" s="198"/>
      <c r="H1" s="198"/>
      <c r="I1" s="118"/>
      <c r="J1" s="118"/>
      <c r="L1" s="12" t="s">
        <v>20</v>
      </c>
    </row>
    <row r="2" spans="1:12" ht="20.100000000000001" customHeight="1" x14ac:dyDescent="0.2">
      <c r="A2" s="207" t="s">
        <v>0</v>
      </c>
      <c r="B2" s="207"/>
      <c r="C2" s="207"/>
      <c r="D2" s="207"/>
      <c r="E2" s="207"/>
      <c r="F2" s="207"/>
      <c r="G2" s="207"/>
      <c r="H2" s="207"/>
      <c r="I2" s="121"/>
      <c r="J2" s="121"/>
    </row>
    <row r="3" spans="1:12" s="3" customFormat="1" ht="20.100000000000001" customHeight="1" x14ac:dyDescent="0.2">
      <c r="A3" s="201" t="s">
        <v>328</v>
      </c>
      <c r="B3" s="197" t="s">
        <v>325</v>
      </c>
      <c r="C3" s="197"/>
      <c r="D3" s="197"/>
      <c r="E3" s="197"/>
      <c r="F3" s="197"/>
      <c r="G3" s="197" t="s">
        <v>1</v>
      </c>
      <c r="H3" s="197"/>
      <c r="I3" s="197"/>
      <c r="J3" s="197"/>
      <c r="K3" s="197"/>
      <c r="L3" s="208" t="s">
        <v>2</v>
      </c>
    </row>
    <row r="4" spans="1:12" s="3" customFormat="1" ht="20.100000000000001" customHeight="1" x14ac:dyDescent="0.2">
      <c r="A4" s="202"/>
      <c r="B4" s="141">
        <v>2015</v>
      </c>
      <c r="C4" s="141">
        <v>2016</v>
      </c>
      <c r="D4" s="141">
        <v>2017</v>
      </c>
      <c r="E4" s="141">
        <v>2018</v>
      </c>
      <c r="F4" s="138">
        <v>2019</v>
      </c>
      <c r="G4" s="141">
        <v>2015</v>
      </c>
      <c r="H4" s="141">
        <v>2016</v>
      </c>
      <c r="I4" s="141">
        <v>2017</v>
      </c>
      <c r="J4" s="141">
        <v>2018</v>
      </c>
      <c r="K4" s="138">
        <v>2019</v>
      </c>
      <c r="L4" s="208"/>
    </row>
    <row r="5" spans="1:12" s="4" customFormat="1" ht="20.100000000000001" customHeight="1" x14ac:dyDescent="0.2">
      <c r="A5" s="80" t="s">
        <v>280</v>
      </c>
      <c r="B5" s="171">
        <v>79.5</v>
      </c>
      <c r="C5" s="171">
        <v>239.9</v>
      </c>
      <c r="D5" s="171">
        <v>244.4</v>
      </c>
      <c r="E5" s="89" t="s">
        <v>356</v>
      </c>
      <c r="F5" s="170">
        <v>217.5</v>
      </c>
      <c r="G5" s="133">
        <v>10</v>
      </c>
      <c r="H5" s="133">
        <v>7</v>
      </c>
      <c r="I5" s="133">
        <v>4</v>
      </c>
      <c r="J5" s="172">
        <v>4</v>
      </c>
      <c r="K5" s="173">
        <v>2</v>
      </c>
      <c r="L5" s="83" t="s">
        <v>18</v>
      </c>
    </row>
    <row r="6" spans="1:12" s="4" customFormat="1" ht="20.100000000000001" customHeight="1" x14ac:dyDescent="0.2">
      <c r="A6" s="80" t="s">
        <v>281</v>
      </c>
      <c r="B6" s="171">
        <v>17.2</v>
      </c>
      <c r="C6" s="171">
        <v>52.4</v>
      </c>
      <c r="D6" s="171">
        <v>108.2</v>
      </c>
      <c r="E6" s="89">
        <v>102.5</v>
      </c>
      <c r="F6" s="89">
        <v>129.80000000000001</v>
      </c>
      <c r="G6" s="133">
        <v>15</v>
      </c>
      <c r="H6" s="133">
        <v>15</v>
      </c>
      <c r="I6" s="133">
        <v>15</v>
      </c>
      <c r="J6" s="172">
        <v>15</v>
      </c>
      <c r="K6" s="172">
        <v>15</v>
      </c>
      <c r="L6" s="83" t="s">
        <v>282</v>
      </c>
    </row>
    <row r="7" spans="1:12" s="4" customFormat="1" ht="20.100000000000001" customHeight="1" x14ac:dyDescent="0.2">
      <c r="A7" s="80" t="s">
        <v>261</v>
      </c>
      <c r="B7" s="171">
        <v>0</v>
      </c>
      <c r="C7" s="171">
        <v>0</v>
      </c>
      <c r="D7" s="171">
        <v>0</v>
      </c>
      <c r="E7" s="89">
        <v>0</v>
      </c>
      <c r="F7" s="89">
        <v>0</v>
      </c>
      <c r="G7" s="133">
        <v>0</v>
      </c>
      <c r="H7" s="133">
        <v>0</v>
      </c>
      <c r="I7" s="133">
        <v>0</v>
      </c>
      <c r="J7" s="172">
        <v>0</v>
      </c>
      <c r="K7" s="172">
        <v>0</v>
      </c>
      <c r="L7" s="83" t="s">
        <v>262</v>
      </c>
    </row>
    <row r="8" spans="1:12" s="4" customFormat="1" ht="20.100000000000001" customHeight="1" x14ac:dyDescent="0.2">
      <c r="A8" s="80" t="s">
        <v>14</v>
      </c>
      <c r="B8" s="89">
        <v>0</v>
      </c>
      <c r="C8" s="89">
        <v>0</v>
      </c>
      <c r="D8" s="89">
        <v>0.1</v>
      </c>
      <c r="E8" s="89">
        <v>0.1</v>
      </c>
      <c r="F8" s="89">
        <v>0</v>
      </c>
      <c r="G8" s="133">
        <v>0</v>
      </c>
      <c r="H8" s="133">
        <v>0</v>
      </c>
      <c r="I8" s="133">
        <v>2</v>
      </c>
      <c r="J8" s="172">
        <v>2</v>
      </c>
      <c r="K8" s="172">
        <v>0</v>
      </c>
      <c r="L8" s="83" t="s">
        <v>15</v>
      </c>
    </row>
    <row r="9" spans="1:12" s="4" customFormat="1" ht="20.100000000000001" customHeight="1" x14ac:dyDescent="0.2">
      <c r="A9" s="80" t="s">
        <v>16</v>
      </c>
      <c r="B9" s="171">
        <v>256.39999999999998</v>
      </c>
      <c r="C9" s="171">
        <v>244.4</v>
      </c>
      <c r="D9" s="171">
        <v>249.4</v>
      </c>
      <c r="E9" s="89">
        <v>261.10000000000002</v>
      </c>
      <c r="F9" s="89">
        <v>251.8</v>
      </c>
      <c r="G9" s="133">
        <v>19</v>
      </c>
      <c r="H9" s="133">
        <v>20</v>
      </c>
      <c r="I9" s="133">
        <v>19</v>
      </c>
      <c r="J9" s="172">
        <v>19</v>
      </c>
      <c r="K9" s="172">
        <v>19</v>
      </c>
      <c r="L9" s="83" t="s">
        <v>17</v>
      </c>
    </row>
    <row r="10" spans="1:12" s="4" customFormat="1" ht="20.100000000000001" customHeight="1" x14ac:dyDescent="0.2">
      <c r="A10" s="80" t="s">
        <v>21</v>
      </c>
      <c r="B10" s="171">
        <v>200</v>
      </c>
      <c r="C10" s="171">
        <v>237</v>
      </c>
      <c r="D10" s="171">
        <v>225</v>
      </c>
      <c r="E10" s="89">
        <v>172</v>
      </c>
      <c r="F10" s="89">
        <v>150</v>
      </c>
      <c r="G10" s="133">
        <v>6</v>
      </c>
      <c r="H10" s="133">
        <v>6</v>
      </c>
      <c r="I10" s="133">
        <v>7</v>
      </c>
      <c r="J10" s="172">
        <v>6</v>
      </c>
      <c r="K10" s="172">
        <v>7</v>
      </c>
      <c r="L10" s="83" t="s">
        <v>18</v>
      </c>
    </row>
    <row r="11" spans="1:12" s="4" customFormat="1" ht="25.5" x14ac:dyDescent="0.2">
      <c r="A11" s="80" t="s">
        <v>263</v>
      </c>
      <c r="B11" s="89">
        <v>0</v>
      </c>
      <c r="C11" s="89">
        <v>0</v>
      </c>
      <c r="D11" s="89">
        <v>0</v>
      </c>
      <c r="E11" s="89">
        <v>0</v>
      </c>
      <c r="F11" s="89">
        <v>0</v>
      </c>
      <c r="G11" s="133">
        <v>0</v>
      </c>
      <c r="H11" s="133">
        <v>0</v>
      </c>
      <c r="I11" s="133">
        <v>0</v>
      </c>
      <c r="J11" s="172">
        <v>0</v>
      </c>
      <c r="K11" s="172">
        <v>0</v>
      </c>
      <c r="L11" s="84" t="s">
        <v>264</v>
      </c>
    </row>
    <row r="12" spans="1:12" s="4" customFormat="1" ht="20.100000000000001" customHeight="1" x14ac:dyDescent="0.2">
      <c r="A12" s="5" t="s">
        <v>19</v>
      </c>
      <c r="B12" s="169">
        <f>SUM(B5:B11)</f>
        <v>553.09999999999991</v>
      </c>
      <c r="C12" s="169">
        <f t="shared" ref="C12:E12" si="0">SUM(C5:C11)</f>
        <v>773.7</v>
      </c>
      <c r="D12" s="169">
        <f t="shared" si="0"/>
        <v>827.1</v>
      </c>
      <c r="E12" s="169">
        <f t="shared" si="0"/>
        <v>535.70000000000005</v>
      </c>
      <c r="F12" s="169">
        <f>SUM(F5:F11)</f>
        <v>749.1</v>
      </c>
      <c r="G12" s="167">
        <f>SUM(G5:G11)</f>
        <v>50</v>
      </c>
      <c r="H12" s="167">
        <f t="shared" ref="H12:K12" si="1">SUM(H5:H11)</f>
        <v>48</v>
      </c>
      <c r="I12" s="167">
        <f t="shared" si="1"/>
        <v>47</v>
      </c>
      <c r="J12" s="167">
        <f t="shared" si="1"/>
        <v>46</v>
      </c>
      <c r="K12" s="167">
        <f t="shared" si="1"/>
        <v>43</v>
      </c>
      <c r="L12" s="5"/>
    </row>
    <row r="13" spans="1:12" s="1" customFormat="1" ht="20.100000000000001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</sheetData>
  <sheetProtection selectLockedCells="1"/>
  <mergeCells count="6">
    <mergeCell ref="L3:L4"/>
    <mergeCell ref="A1:H1"/>
    <mergeCell ref="A2:H2"/>
    <mergeCell ref="A3:A4"/>
    <mergeCell ref="B3:F3"/>
    <mergeCell ref="G3:K3"/>
  </mergeCells>
  <phoneticPr fontId="3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3"/>
  <sheetViews>
    <sheetView view="pageBreakPreview" zoomScaleNormal="100" zoomScaleSheetLayoutView="100" workbookViewId="0">
      <selection activeCell="P29" sqref="P29"/>
    </sheetView>
  </sheetViews>
  <sheetFormatPr defaultColWidth="9.140625" defaultRowHeight="15.95" customHeight="1" x14ac:dyDescent="0.2"/>
  <cols>
    <col min="1" max="1" width="19" style="85" customWidth="1"/>
    <col min="2" max="11" width="7.28515625" style="85" customWidth="1"/>
    <col min="12" max="12" width="20.5703125" style="85" customWidth="1"/>
    <col min="13" max="23" width="5.7109375" style="85" customWidth="1"/>
    <col min="24" max="24" width="16.85546875" style="85" customWidth="1"/>
    <col min="25" max="16384" width="9.140625" style="85"/>
  </cols>
  <sheetData>
    <row r="1" spans="1:24" ht="15.95" customHeight="1" x14ac:dyDescent="0.3">
      <c r="A1" s="198" t="s">
        <v>298</v>
      </c>
      <c r="B1" s="198"/>
      <c r="C1" s="198"/>
      <c r="D1" s="198"/>
      <c r="E1" s="198"/>
      <c r="F1" s="198"/>
      <c r="G1" s="198"/>
      <c r="H1" s="198"/>
      <c r="I1" s="131"/>
      <c r="J1" s="131"/>
      <c r="L1" s="132" t="s">
        <v>340</v>
      </c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</row>
    <row r="2" spans="1:24" ht="15.95" customHeight="1" x14ac:dyDescent="0.2">
      <c r="A2" s="85" t="s">
        <v>350</v>
      </c>
    </row>
    <row r="3" spans="1:24" s="87" customFormat="1" ht="20.100000000000001" customHeight="1" x14ac:dyDescent="0.2">
      <c r="A3" s="212" t="s">
        <v>341</v>
      </c>
      <c r="B3" s="214" t="s">
        <v>342</v>
      </c>
      <c r="C3" s="215"/>
      <c r="D3" s="215"/>
      <c r="E3" s="215"/>
      <c r="F3" s="216"/>
      <c r="G3" s="214" t="s">
        <v>1</v>
      </c>
      <c r="H3" s="215"/>
      <c r="I3" s="215"/>
      <c r="J3" s="215"/>
      <c r="K3" s="216"/>
      <c r="L3" s="217" t="s">
        <v>2</v>
      </c>
    </row>
    <row r="4" spans="1:24" s="87" customFormat="1" ht="20.100000000000001" customHeight="1" x14ac:dyDescent="0.2">
      <c r="A4" s="213"/>
      <c r="B4" s="141">
        <v>2015</v>
      </c>
      <c r="C4" s="141">
        <v>2016</v>
      </c>
      <c r="D4" s="141">
        <v>2017</v>
      </c>
      <c r="E4" s="141">
        <v>2018</v>
      </c>
      <c r="F4" s="138">
        <v>2019</v>
      </c>
      <c r="G4" s="141">
        <v>2015</v>
      </c>
      <c r="H4" s="141">
        <v>2016</v>
      </c>
      <c r="I4" s="141">
        <v>2017</v>
      </c>
      <c r="J4" s="141">
        <v>2018</v>
      </c>
      <c r="K4" s="138">
        <v>2019</v>
      </c>
      <c r="L4" s="218"/>
    </row>
    <row r="5" spans="1:24" s="88" customFormat="1" ht="15.95" customHeight="1" x14ac:dyDescent="0.2">
      <c r="A5" s="80" t="s">
        <v>283</v>
      </c>
      <c r="B5" s="89">
        <v>0</v>
      </c>
      <c r="C5" s="89">
        <v>0</v>
      </c>
      <c r="D5" s="89">
        <v>0</v>
      </c>
      <c r="E5" s="143">
        <v>1.8</v>
      </c>
      <c r="F5" s="143">
        <v>0.03</v>
      </c>
      <c r="G5" s="133">
        <v>2</v>
      </c>
      <c r="H5" s="133">
        <v>2</v>
      </c>
      <c r="I5" s="133">
        <v>2</v>
      </c>
      <c r="J5" s="133">
        <v>1</v>
      </c>
      <c r="K5" s="133">
        <v>1</v>
      </c>
      <c r="L5" s="83" t="s">
        <v>22</v>
      </c>
    </row>
    <row r="6" spans="1:24" s="88" customFormat="1" ht="15.95" customHeight="1" x14ac:dyDescent="0.2">
      <c r="A6" s="80" t="s">
        <v>23</v>
      </c>
      <c r="B6" s="89">
        <v>6.86</v>
      </c>
      <c r="C6" s="89">
        <v>4.6500000000000004</v>
      </c>
      <c r="D6" s="89">
        <v>3.51</v>
      </c>
      <c r="E6" s="143">
        <v>7.45</v>
      </c>
      <c r="F6" s="143">
        <v>1.83</v>
      </c>
      <c r="G6" s="133">
        <v>4</v>
      </c>
      <c r="H6" s="133">
        <v>4</v>
      </c>
      <c r="I6" s="133">
        <v>4</v>
      </c>
      <c r="J6" s="133">
        <v>4</v>
      </c>
      <c r="K6" s="133">
        <v>4</v>
      </c>
      <c r="L6" s="83" t="s">
        <v>26</v>
      </c>
    </row>
    <row r="7" spans="1:24" s="88" customFormat="1" ht="15.95" customHeight="1" x14ac:dyDescent="0.2">
      <c r="A7" s="80" t="s">
        <v>50</v>
      </c>
      <c r="B7" s="89">
        <v>0.8</v>
      </c>
      <c r="C7" s="89">
        <v>1</v>
      </c>
      <c r="D7" s="89">
        <v>0.2</v>
      </c>
      <c r="E7" s="143">
        <v>7</v>
      </c>
      <c r="F7" s="143">
        <v>7</v>
      </c>
      <c r="G7" s="133">
        <v>0</v>
      </c>
      <c r="H7" s="133">
        <v>0</v>
      </c>
      <c r="I7" s="133">
        <v>0</v>
      </c>
      <c r="J7" s="133"/>
      <c r="K7" s="133">
        <v>0</v>
      </c>
      <c r="L7" s="83" t="s">
        <v>51</v>
      </c>
    </row>
    <row r="8" spans="1:24" s="88" customFormat="1" ht="15.95" customHeight="1" x14ac:dyDescent="0.2">
      <c r="A8" s="80" t="s">
        <v>313</v>
      </c>
      <c r="B8" s="134">
        <v>0</v>
      </c>
      <c r="C8" s="134">
        <v>0</v>
      </c>
      <c r="D8" s="134">
        <v>2E-3</v>
      </c>
      <c r="E8" s="174">
        <v>0</v>
      </c>
      <c r="F8" s="174">
        <v>0.01</v>
      </c>
      <c r="G8" s="133">
        <v>0</v>
      </c>
      <c r="H8" s="133">
        <v>0</v>
      </c>
      <c r="I8" s="133" t="s">
        <v>343</v>
      </c>
      <c r="J8" s="133">
        <v>0</v>
      </c>
      <c r="K8" s="133" t="s">
        <v>343</v>
      </c>
      <c r="L8" s="83" t="s">
        <v>314</v>
      </c>
    </row>
    <row r="9" spans="1:24" s="88" customFormat="1" ht="15.95" customHeight="1" x14ac:dyDescent="0.2">
      <c r="A9" s="80" t="s">
        <v>315</v>
      </c>
      <c r="B9" s="134">
        <v>0</v>
      </c>
      <c r="C9" s="134">
        <v>0</v>
      </c>
      <c r="D9" s="134">
        <v>1E-3</v>
      </c>
      <c r="E9" s="174">
        <v>0</v>
      </c>
      <c r="F9" s="174">
        <v>0</v>
      </c>
      <c r="G9" s="133">
        <v>0</v>
      </c>
      <c r="H9" s="133">
        <v>0</v>
      </c>
      <c r="I9" s="133" t="s">
        <v>343</v>
      </c>
      <c r="J9" s="133">
        <v>0</v>
      </c>
      <c r="K9" s="133">
        <v>0</v>
      </c>
      <c r="L9" s="83" t="s">
        <v>314</v>
      </c>
    </row>
    <row r="10" spans="1:24" s="88" customFormat="1" ht="15.95" customHeight="1" x14ac:dyDescent="0.2">
      <c r="A10" s="80" t="s">
        <v>25</v>
      </c>
      <c r="B10" s="89">
        <v>6.9</v>
      </c>
      <c r="C10" s="89">
        <v>0</v>
      </c>
      <c r="D10" s="89">
        <v>0</v>
      </c>
      <c r="E10" s="143">
        <v>0</v>
      </c>
      <c r="F10" s="143">
        <v>0</v>
      </c>
      <c r="G10" s="133">
        <v>3</v>
      </c>
      <c r="H10" s="133">
        <v>3</v>
      </c>
      <c r="I10" s="133">
        <v>0</v>
      </c>
      <c r="J10" s="133">
        <v>0</v>
      </c>
      <c r="K10" s="133">
        <v>0</v>
      </c>
      <c r="L10" s="83" t="s">
        <v>26</v>
      </c>
    </row>
    <row r="11" spans="1:24" s="88" customFormat="1" ht="15.95" customHeight="1" x14ac:dyDescent="0.2">
      <c r="A11" s="80" t="s">
        <v>27</v>
      </c>
      <c r="B11" s="89" t="s">
        <v>284</v>
      </c>
      <c r="C11" s="89" t="s">
        <v>284</v>
      </c>
      <c r="D11" s="89" t="s">
        <v>284</v>
      </c>
      <c r="E11" s="143"/>
      <c r="F11" s="142" t="s">
        <v>284</v>
      </c>
      <c r="G11" s="133" t="s">
        <v>284</v>
      </c>
      <c r="H11" s="133" t="s">
        <v>284</v>
      </c>
      <c r="I11" s="133" t="s">
        <v>284</v>
      </c>
      <c r="J11" s="142"/>
      <c r="K11" s="142" t="s">
        <v>284</v>
      </c>
      <c r="L11" s="83" t="s">
        <v>26</v>
      </c>
    </row>
    <row r="12" spans="1:24" s="88" customFormat="1" ht="15.95" customHeight="1" x14ac:dyDescent="0.2">
      <c r="A12" s="80" t="s">
        <v>289</v>
      </c>
      <c r="B12" s="89" t="s">
        <v>284</v>
      </c>
      <c r="C12" s="89" t="s">
        <v>284</v>
      </c>
      <c r="D12" s="89" t="s">
        <v>284</v>
      </c>
      <c r="E12" s="143"/>
      <c r="F12" s="142" t="s">
        <v>284</v>
      </c>
      <c r="G12" s="133" t="s">
        <v>284</v>
      </c>
      <c r="H12" s="133" t="s">
        <v>284</v>
      </c>
      <c r="I12" s="133" t="s">
        <v>284</v>
      </c>
      <c r="J12" s="142"/>
      <c r="K12" s="142" t="s">
        <v>284</v>
      </c>
      <c r="L12" s="83" t="s">
        <v>26</v>
      </c>
    </row>
    <row r="13" spans="1:24" s="88" customFormat="1" ht="15.95" customHeight="1" x14ac:dyDescent="0.2">
      <c r="A13" s="80" t="s">
        <v>29</v>
      </c>
      <c r="B13" s="89">
        <v>0</v>
      </c>
      <c r="C13" s="89">
        <v>0</v>
      </c>
      <c r="D13" s="89" t="s">
        <v>284</v>
      </c>
      <c r="E13" s="143"/>
      <c r="F13" s="142" t="s">
        <v>284</v>
      </c>
      <c r="G13" s="133">
        <v>0</v>
      </c>
      <c r="H13" s="133">
        <v>0</v>
      </c>
      <c r="I13" s="133" t="s">
        <v>284</v>
      </c>
      <c r="J13" s="142"/>
      <c r="K13" s="142" t="s">
        <v>284</v>
      </c>
      <c r="L13" s="83" t="s">
        <v>344</v>
      </c>
    </row>
    <row r="14" spans="1:24" s="88" customFormat="1" ht="15.95" customHeight="1" x14ac:dyDescent="0.2">
      <c r="A14" s="80" t="s">
        <v>30</v>
      </c>
      <c r="B14" s="89">
        <v>0</v>
      </c>
      <c r="C14" s="89">
        <v>0</v>
      </c>
      <c r="D14" s="89">
        <v>7.8</v>
      </c>
      <c r="E14" s="143">
        <v>13.9</v>
      </c>
      <c r="F14" s="143">
        <v>11.07</v>
      </c>
      <c r="G14" s="133">
        <v>0</v>
      </c>
      <c r="H14" s="133">
        <v>0</v>
      </c>
      <c r="I14" s="133">
        <v>2</v>
      </c>
      <c r="J14" s="133">
        <v>2</v>
      </c>
      <c r="K14" s="133">
        <v>2</v>
      </c>
      <c r="L14" s="83" t="s">
        <v>28</v>
      </c>
    </row>
    <row r="15" spans="1:24" s="88" customFormat="1" ht="15.95" customHeight="1" x14ac:dyDescent="0.2">
      <c r="A15" s="80" t="s">
        <v>31</v>
      </c>
      <c r="B15" s="89">
        <v>15.9</v>
      </c>
      <c r="C15" s="89">
        <v>18.399999999999999</v>
      </c>
      <c r="D15" s="89">
        <v>2</v>
      </c>
      <c r="E15" s="143">
        <v>14.4</v>
      </c>
      <c r="F15" s="143">
        <v>32.67</v>
      </c>
      <c r="G15" s="133">
        <v>12</v>
      </c>
      <c r="H15" s="133">
        <v>12</v>
      </c>
      <c r="I15" s="133">
        <v>12</v>
      </c>
      <c r="J15" s="133">
        <v>13</v>
      </c>
      <c r="K15" s="133">
        <v>6</v>
      </c>
      <c r="L15" s="83" t="s">
        <v>44</v>
      </c>
    </row>
    <row r="16" spans="1:24" s="88" customFormat="1" ht="15.95" customHeight="1" x14ac:dyDescent="0.2">
      <c r="A16" s="80" t="s">
        <v>32</v>
      </c>
      <c r="B16" s="89">
        <v>0</v>
      </c>
      <c r="C16" s="89">
        <v>0.22</v>
      </c>
      <c r="D16" s="89">
        <v>0.31</v>
      </c>
      <c r="E16" s="143">
        <v>0.3</v>
      </c>
      <c r="F16" s="143">
        <v>0.25</v>
      </c>
      <c r="G16" s="133">
        <v>0</v>
      </c>
      <c r="H16" s="133">
        <v>4</v>
      </c>
      <c r="I16" s="133" t="s">
        <v>345</v>
      </c>
      <c r="J16" s="133" t="s">
        <v>345</v>
      </c>
      <c r="K16" s="133" t="s">
        <v>345</v>
      </c>
      <c r="L16" s="83" t="s">
        <v>33</v>
      </c>
    </row>
    <row r="17" spans="1:12" s="88" customFormat="1" ht="15.95" customHeight="1" x14ac:dyDescent="0.2">
      <c r="A17" s="80" t="s">
        <v>34</v>
      </c>
      <c r="B17" s="89">
        <v>0</v>
      </c>
      <c r="C17" s="89">
        <v>0</v>
      </c>
      <c r="D17" s="89">
        <v>0</v>
      </c>
      <c r="E17" s="143">
        <v>0</v>
      </c>
      <c r="F17" s="143">
        <v>0</v>
      </c>
      <c r="G17" s="133">
        <v>0</v>
      </c>
      <c r="H17" s="133">
        <v>0</v>
      </c>
      <c r="I17" s="133">
        <v>0</v>
      </c>
      <c r="J17" s="133">
        <v>0</v>
      </c>
      <c r="K17" s="133">
        <v>0</v>
      </c>
      <c r="L17" s="83" t="s">
        <v>22</v>
      </c>
    </row>
    <row r="18" spans="1:12" s="88" customFormat="1" ht="15.95" customHeight="1" x14ac:dyDescent="0.2">
      <c r="A18" s="80" t="s">
        <v>52</v>
      </c>
      <c r="B18" s="89">
        <v>3.11</v>
      </c>
      <c r="C18" s="89">
        <v>3</v>
      </c>
      <c r="D18" s="89">
        <v>3.2360000000000002</v>
      </c>
      <c r="E18" s="143">
        <v>2.4700000000000002</v>
      </c>
      <c r="F18" s="143">
        <v>4.42</v>
      </c>
      <c r="G18" s="133">
        <v>2</v>
      </c>
      <c r="H18" s="133">
        <v>2</v>
      </c>
      <c r="I18" s="133">
        <v>2</v>
      </c>
      <c r="J18" s="133">
        <v>2</v>
      </c>
      <c r="K18" s="133">
        <v>2</v>
      </c>
      <c r="L18" s="83" t="s">
        <v>35</v>
      </c>
    </row>
    <row r="19" spans="1:12" s="88" customFormat="1" ht="15.95" customHeight="1" x14ac:dyDescent="0.2">
      <c r="A19" s="80" t="s">
        <v>36</v>
      </c>
      <c r="B19" s="89">
        <v>21.7</v>
      </c>
      <c r="C19" s="89">
        <v>18.3</v>
      </c>
      <c r="D19" s="89">
        <v>31.43</v>
      </c>
      <c r="E19" s="143">
        <v>33.9</v>
      </c>
      <c r="F19" s="143">
        <v>36.04</v>
      </c>
      <c r="G19" s="133">
        <v>5</v>
      </c>
      <c r="H19" s="133">
        <v>4</v>
      </c>
      <c r="I19" s="133">
        <v>4</v>
      </c>
      <c r="J19" s="133">
        <v>4</v>
      </c>
      <c r="K19" s="133">
        <v>4</v>
      </c>
      <c r="L19" s="83" t="s">
        <v>44</v>
      </c>
    </row>
    <row r="20" spans="1:12" s="88" customFormat="1" ht="15.95" customHeight="1" x14ac:dyDescent="0.2">
      <c r="A20" s="80" t="s">
        <v>53</v>
      </c>
      <c r="B20" s="89">
        <v>20.5</v>
      </c>
      <c r="C20" s="89">
        <v>12.3</v>
      </c>
      <c r="D20" s="89">
        <v>19.552</v>
      </c>
      <c r="E20" s="143">
        <v>22.9</v>
      </c>
      <c r="F20" s="143">
        <v>17.61</v>
      </c>
      <c r="G20" s="133">
        <v>5</v>
      </c>
      <c r="H20" s="133">
        <v>5</v>
      </c>
      <c r="I20" s="133" t="s">
        <v>346</v>
      </c>
      <c r="J20" s="133">
        <v>6</v>
      </c>
      <c r="K20" s="133">
        <v>6</v>
      </c>
      <c r="L20" s="83" t="s">
        <v>44</v>
      </c>
    </row>
    <row r="21" spans="1:12" s="88" customFormat="1" ht="15.95" customHeight="1" x14ac:dyDescent="0.2">
      <c r="A21" s="80" t="s">
        <v>316</v>
      </c>
      <c r="B21" s="134">
        <v>0</v>
      </c>
      <c r="C21" s="134">
        <v>0</v>
      </c>
      <c r="D21" s="134">
        <v>1E-3</v>
      </c>
      <c r="E21" s="143">
        <v>0</v>
      </c>
      <c r="F21" s="143">
        <v>0.01</v>
      </c>
      <c r="G21" s="133">
        <v>0</v>
      </c>
      <c r="H21" s="133">
        <v>0</v>
      </c>
      <c r="I21" s="133" t="s">
        <v>343</v>
      </c>
      <c r="J21" s="133">
        <v>0</v>
      </c>
      <c r="K21" s="133" t="s">
        <v>343</v>
      </c>
      <c r="L21" s="83" t="s">
        <v>314</v>
      </c>
    </row>
    <row r="22" spans="1:12" s="88" customFormat="1" ht="15.95" customHeight="1" x14ac:dyDescent="0.2">
      <c r="A22" s="80" t="s">
        <v>37</v>
      </c>
      <c r="B22" s="89">
        <v>32.5</v>
      </c>
      <c r="C22" s="89">
        <v>18.8</v>
      </c>
      <c r="D22" s="89">
        <v>47.7</v>
      </c>
      <c r="E22" s="143">
        <v>35.299999999999997</v>
      </c>
      <c r="F22" s="143">
        <v>32.200000000000003</v>
      </c>
      <c r="G22" s="133">
        <v>3</v>
      </c>
      <c r="H22" s="133">
        <v>5</v>
      </c>
      <c r="I22" s="133">
        <v>6</v>
      </c>
      <c r="J22" s="133">
        <v>6</v>
      </c>
      <c r="K22" s="133">
        <v>6</v>
      </c>
      <c r="L22" s="83" t="s">
        <v>38</v>
      </c>
    </row>
    <row r="23" spans="1:12" s="88" customFormat="1" ht="15.95" customHeight="1" x14ac:dyDescent="0.2">
      <c r="A23" s="80" t="s">
        <v>39</v>
      </c>
      <c r="B23" s="134">
        <v>0</v>
      </c>
      <c r="C23" s="134">
        <v>0</v>
      </c>
      <c r="D23" s="134">
        <v>0</v>
      </c>
      <c r="E23" s="143">
        <v>0</v>
      </c>
      <c r="F23" s="143">
        <v>0.17</v>
      </c>
      <c r="G23" s="133">
        <v>1</v>
      </c>
      <c r="H23" s="133">
        <v>1</v>
      </c>
      <c r="I23" s="133">
        <v>0</v>
      </c>
      <c r="J23" s="133">
        <v>0</v>
      </c>
      <c r="K23" s="133">
        <v>3</v>
      </c>
      <c r="L23" s="83" t="s">
        <v>24</v>
      </c>
    </row>
    <row r="24" spans="1:12" s="88" customFormat="1" ht="15.95" customHeight="1" x14ac:dyDescent="0.2">
      <c r="A24" s="80" t="s">
        <v>40</v>
      </c>
      <c r="B24" s="89">
        <v>11.6</v>
      </c>
      <c r="C24" s="89">
        <v>10.5</v>
      </c>
      <c r="D24" s="89">
        <v>10.151960000000001</v>
      </c>
      <c r="E24" s="143">
        <v>9.82</v>
      </c>
      <c r="F24" s="143">
        <v>8</v>
      </c>
      <c r="G24" s="133">
        <v>3</v>
      </c>
      <c r="H24" s="133">
        <v>3</v>
      </c>
      <c r="I24" s="133">
        <v>3</v>
      </c>
      <c r="J24" s="133">
        <v>3</v>
      </c>
      <c r="K24" s="133">
        <v>3</v>
      </c>
      <c r="L24" s="83" t="s">
        <v>317</v>
      </c>
    </row>
    <row r="25" spans="1:12" s="88" customFormat="1" ht="15.95" customHeight="1" x14ac:dyDescent="0.2">
      <c r="A25" s="80" t="s">
        <v>309</v>
      </c>
      <c r="B25" s="89">
        <v>24.56</v>
      </c>
      <c r="C25" s="89">
        <v>37.799999999999997</v>
      </c>
      <c r="D25" s="89">
        <v>24.7</v>
      </c>
      <c r="E25" s="143">
        <v>44.5</v>
      </c>
      <c r="F25" s="143">
        <v>42.4</v>
      </c>
      <c r="G25" s="133">
        <v>2</v>
      </c>
      <c r="H25" s="133">
        <v>3</v>
      </c>
      <c r="I25" s="133">
        <v>3</v>
      </c>
      <c r="J25" s="133">
        <v>4</v>
      </c>
      <c r="K25" s="133">
        <v>4</v>
      </c>
      <c r="L25" s="83" t="s">
        <v>314</v>
      </c>
    </row>
    <row r="26" spans="1:12" s="88" customFormat="1" ht="15.95" customHeight="1" x14ac:dyDescent="0.2">
      <c r="A26" s="80" t="s">
        <v>318</v>
      </c>
      <c r="B26" s="134">
        <v>0</v>
      </c>
      <c r="C26" s="134">
        <v>0</v>
      </c>
      <c r="D26" s="134">
        <v>1E-3</v>
      </c>
      <c r="E26" s="143">
        <v>0</v>
      </c>
      <c r="F26" s="143">
        <v>0.01</v>
      </c>
      <c r="G26" s="133">
        <v>0</v>
      </c>
      <c r="H26" s="133">
        <v>0</v>
      </c>
      <c r="I26" s="133" t="s">
        <v>343</v>
      </c>
      <c r="J26" s="133" t="s">
        <v>343</v>
      </c>
      <c r="K26" s="133" t="s">
        <v>343</v>
      </c>
      <c r="L26" s="83" t="s">
        <v>314</v>
      </c>
    </row>
    <row r="27" spans="1:12" s="88" customFormat="1" ht="15.95" customHeight="1" x14ac:dyDescent="0.2">
      <c r="A27" s="80" t="s">
        <v>41</v>
      </c>
      <c r="B27" s="89" t="s">
        <v>284</v>
      </c>
      <c r="C27" s="89" t="s">
        <v>284</v>
      </c>
      <c r="D27" s="89" t="s">
        <v>284</v>
      </c>
      <c r="E27" s="143"/>
      <c r="F27" s="143" t="s">
        <v>284</v>
      </c>
      <c r="G27" s="89" t="s">
        <v>284</v>
      </c>
      <c r="H27" s="89" t="s">
        <v>284</v>
      </c>
      <c r="I27" s="89" t="s">
        <v>284</v>
      </c>
      <c r="J27" s="142"/>
      <c r="K27" s="143" t="s">
        <v>284</v>
      </c>
      <c r="L27" s="83" t="s">
        <v>42</v>
      </c>
    </row>
    <row r="28" spans="1:12" s="88" customFormat="1" ht="15.95" customHeight="1" x14ac:dyDescent="0.2">
      <c r="A28" s="80" t="s">
        <v>43</v>
      </c>
      <c r="B28" s="89">
        <v>84.45</v>
      </c>
      <c r="C28" s="89">
        <v>26.8</v>
      </c>
      <c r="D28" s="89">
        <v>68.346000000000004</v>
      </c>
      <c r="E28" s="143">
        <v>66.5</v>
      </c>
      <c r="F28" s="143">
        <v>59.56</v>
      </c>
      <c r="G28" s="133">
        <v>19</v>
      </c>
      <c r="H28" s="133">
        <v>19</v>
      </c>
      <c r="I28" s="133">
        <v>19</v>
      </c>
      <c r="J28" s="133">
        <v>19</v>
      </c>
      <c r="K28" s="133">
        <v>19</v>
      </c>
      <c r="L28" s="83" t="s">
        <v>44</v>
      </c>
    </row>
    <row r="29" spans="1:12" s="88" customFormat="1" ht="15.95" customHeight="1" x14ac:dyDescent="0.2">
      <c r="A29" s="80" t="s">
        <v>54</v>
      </c>
      <c r="B29" s="89">
        <v>17.2</v>
      </c>
      <c r="C29" s="89">
        <v>17.600000000000001</v>
      </c>
      <c r="D29" s="89">
        <v>17.899999999999999</v>
      </c>
      <c r="E29" s="143">
        <v>18.8</v>
      </c>
      <c r="F29" s="143">
        <v>20.100000000000001</v>
      </c>
      <c r="G29" s="133">
        <v>3</v>
      </c>
      <c r="H29" s="133">
        <v>3</v>
      </c>
      <c r="I29" s="133">
        <v>3</v>
      </c>
      <c r="J29" s="133">
        <v>3</v>
      </c>
      <c r="K29" s="133">
        <v>3</v>
      </c>
      <c r="L29" s="83" t="s">
        <v>317</v>
      </c>
    </row>
    <row r="30" spans="1:12" s="88" customFormat="1" ht="15.95" customHeight="1" x14ac:dyDescent="0.2">
      <c r="A30" s="80" t="s">
        <v>290</v>
      </c>
      <c r="B30" s="89">
        <v>1.4830000000000001</v>
      </c>
      <c r="C30" s="89">
        <v>0</v>
      </c>
      <c r="D30" s="89">
        <v>0</v>
      </c>
      <c r="E30" s="143">
        <v>0.1</v>
      </c>
      <c r="F30" s="143">
        <v>0</v>
      </c>
      <c r="G30" s="133">
        <v>2</v>
      </c>
      <c r="H30" s="133">
        <v>0</v>
      </c>
      <c r="I30" s="133" t="s">
        <v>343</v>
      </c>
      <c r="J30" s="133" t="s">
        <v>343</v>
      </c>
      <c r="K30" s="133">
        <v>0</v>
      </c>
      <c r="L30" s="83" t="s">
        <v>314</v>
      </c>
    </row>
    <row r="31" spans="1:12" s="88" customFormat="1" ht="15.95" customHeight="1" x14ac:dyDescent="0.2">
      <c r="A31" s="80" t="s">
        <v>45</v>
      </c>
      <c r="B31" s="89">
        <v>2.0699999999999998</v>
      </c>
      <c r="C31" s="89">
        <v>0</v>
      </c>
      <c r="D31" s="89">
        <v>0</v>
      </c>
      <c r="E31" s="143">
        <v>0</v>
      </c>
      <c r="F31" s="143">
        <v>7.0000000000000007E-2</v>
      </c>
      <c r="G31" s="133">
        <v>2</v>
      </c>
      <c r="H31" s="133">
        <v>0</v>
      </c>
      <c r="I31" s="133" t="s">
        <v>343</v>
      </c>
      <c r="J31" s="133">
        <v>0</v>
      </c>
      <c r="K31" s="133">
        <v>5</v>
      </c>
      <c r="L31" s="135" t="s">
        <v>347</v>
      </c>
    </row>
    <row r="32" spans="1:12" s="88" customFormat="1" ht="15.95" customHeight="1" x14ac:dyDescent="0.2">
      <c r="A32" s="80" t="s">
        <v>46</v>
      </c>
      <c r="B32" s="89">
        <v>0.04</v>
      </c>
      <c r="C32" s="89">
        <v>0</v>
      </c>
      <c r="D32" s="89">
        <v>3.5999999999999997E-2</v>
      </c>
      <c r="E32" s="174">
        <v>0</v>
      </c>
      <c r="F32" s="174">
        <v>0.04</v>
      </c>
      <c r="G32" s="133">
        <v>2</v>
      </c>
      <c r="H32" s="133">
        <v>0</v>
      </c>
      <c r="I32" s="133">
        <v>2</v>
      </c>
      <c r="J32" s="133">
        <v>0</v>
      </c>
      <c r="K32" s="133">
        <v>2</v>
      </c>
      <c r="L32" s="83" t="s">
        <v>44</v>
      </c>
    </row>
    <row r="33" spans="1:12" s="88" customFormat="1" ht="15.95" customHeight="1" x14ac:dyDescent="0.2">
      <c r="A33" s="80" t="s">
        <v>55</v>
      </c>
      <c r="B33" s="89">
        <v>10.6</v>
      </c>
      <c r="C33" s="89">
        <v>5.93</v>
      </c>
      <c r="D33" s="89">
        <v>16.603999999999999</v>
      </c>
      <c r="E33" s="143">
        <v>12.1</v>
      </c>
      <c r="F33" s="143">
        <v>17.77</v>
      </c>
      <c r="G33" s="133">
        <v>5</v>
      </c>
      <c r="H33" s="133">
        <v>4</v>
      </c>
      <c r="I33" s="133" t="s">
        <v>346</v>
      </c>
      <c r="J33" s="133">
        <v>5</v>
      </c>
      <c r="K33" s="133" t="s">
        <v>346</v>
      </c>
      <c r="L33" s="83" t="s">
        <v>348</v>
      </c>
    </row>
    <row r="34" spans="1:12" s="88" customFormat="1" ht="15.95" customHeight="1" x14ac:dyDescent="0.2">
      <c r="A34" s="80" t="s">
        <v>47</v>
      </c>
      <c r="B34" s="89" t="s">
        <v>284</v>
      </c>
      <c r="C34" s="89" t="s">
        <v>284</v>
      </c>
      <c r="D34" s="89" t="s">
        <v>284</v>
      </c>
      <c r="E34" s="143"/>
      <c r="F34" s="144" t="s">
        <v>284</v>
      </c>
      <c r="G34" s="89" t="s">
        <v>284</v>
      </c>
      <c r="H34" s="89" t="s">
        <v>284</v>
      </c>
      <c r="I34" s="89" t="s">
        <v>284</v>
      </c>
      <c r="J34" s="142"/>
      <c r="K34" s="144" t="s">
        <v>284</v>
      </c>
      <c r="L34" s="83" t="s">
        <v>42</v>
      </c>
    </row>
    <row r="35" spans="1:12" s="88" customFormat="1" ht="15.95" customHeight="1" x14ac:dyDescent="0.2">
      <c r="A35" s="80" t="s">
        <v>349</v>
      </c>
      <c r="B35" s="89">
        <v>0.1</v>
      </c>
      <c r="C35" s="89">
        <v>0.15</v>
      </c>
      <c r="D35" s="89">
        <v>8.3000000000000007</v>
      </c>
      <c r="E35" s="143">
        <v>32.6</v>
      </c>
      <c r="F35" s="143">
        <v>46.85</v>
      </c>
      <c r="G35" s="133">
        <v>3</v>
      </c>
      <c r="H35" s="133">
        <v>3</v>
      </c>
      <c r="I35" s="133">
        <v>3</v>
      </c>
      <c r="J35" s="133">
        <v>4</v>
      </c>
      <c r="K35" s="133">
        <v>6</v>
      </c>
      <c r="L35" s="83" t="s">
        <v>26</v>
      </c>
    </row>
    <row r="36" spans="1:12" s="78" customFormat="1" ht="15.95" customHeight="1" x14ac:dyDescent="0.2">
      <c r="A36" s="80" t="s">
        <v>48</v>
      </c>
      <c r="B36" s="89">
        <v>0</v>
      </c>
      <c r="C36" s="89">
        <v>0</v>
      </c>
      <c r="D36" s="89">
        <v>0</v>
      </c>
      <c r="E36" s="149">
        <v>0</v>
      </c>
      <c r="F36" s="149"/>
      <c r="G36" s="89">
        <v>0</v>
      </c>
      <c r="H36" s="89">
        <v>0</v>
      </c>
      <c r="I36" s="89">
        <v>0</v>
      </c>
      <c r="J36" s="133">
        <v>0</v>
      </c>
      <c r="K36" s="133"/>
      <c r="L36" s="83" t="s">
        <v>24</v>
      </c>
    </row>
    <row r="37" spans="1:12" ht="15.95" customHeight="1" x14ac:dyDescent="0.2">
      <c r="A37" s="80" t="s">
        <v>49</v>
      </c>
      <c r="B37" s="134" t="s">
        <v>284</v>
      </c>
      <c r="C37" s="134" t="s">
        <v>284</v>
      </c>
      <c r="D37" s="134" t="s">
        <v>284</v>
      </c>
      <c r="E37" s="149"/>
      <c r="F37" s="144" t="s">
        <v>284</v>
      </c>
      <c r="G37" s="133" t="s">
        <v>284</v>
      </c>
      <c r="H37" s="133" t="s">
        <v>284</v>
      </c>
      <c r="I37" s="133" t="s">
        <v>284</v>
      </c>
      <c r="J37" s="133"/>
      <c r="K37" s="144" t="s">
        <v>284</v>
      </c>
      <c r="L37" s="83" t="s">
        <v>42</v>
      </c>
    </row>
    <row r="38" spans="1:12" ht="15.95" customHeight="1" x14ac:dyDescent="0.2">
      <c r="A38" s="80" t="s">
        <v>265</v>
      </c>
      <c r="B38" s="137">
        <v>0.7</v>
      </c>
      <c r="C38" s="137">
        <v>0</v>
      </c>
      <c r="D38" s="137">
        <v>0</v>
      </c>
      <c r="E38" s="149">
        <v>0</v>
      </c>
      <c r="F38" s="149">
        <v>40</v>
      </c>
      <c r="G38" s="133">
        <v>0</v>
      </c>
      <c r="H38" s="133">
        <v>0</v>
      </c>
      <c r="I38" s="133">
        <v>0</v>
      </c>
      <c r="J38" s="133">
        <v>0</v>
      </c>
      <c r="K38" s="133">
        <v>4</v>
      </c>
      <c r="L38" s="80" t="s">
        <v>266</v>
      </c>
    </row>
    <row r="39" spans="1:12" ht="15.95" customHeight="1" x14ac:dyDescent="0.2">
      <c r="A39" s="136" t="s">
        <v>267</v>
      </c>
      <c r="B39" s="175">
        <f>SUM(B5:B38)</f>
        <v>261.07299999999998</v>
      </c>
      <c r="C39" s="175">
        <f t="shared" ref="C39:F39" si="0">SUM(C5:C38)</f>
        <v>175.45</v>
      </c>
      <c r="D39" s="175">
        <f t="shared" si="0"/>
        <v>261.78096000000005</v>
      </c>
      <c r="E39" s="175">
        <f t="shared" si="0"/>
        <v>323.84000000000009</v>
      </c>
      <c r="F39" s="175">
        <f t="shared" si="0"/>
        <v>378.11</v>
      </c>
      <c r="G39" s="140">
        <f>SUM(G5:G38)</f>
        <v>78</v>
      </c>
      <c r="H39" s="140">
        <f t="shared" ref="H39:K39" si="1">SUM(H5:H38)</f>
        <v>77</v>
      </c>
      <c r="I39" s="140">
        <f t="shared" si="1"/>
        <v>65</v>
      </c>
      <c r="J39" s="140">
        <f t="shared" si="1"/>
        <v>76</v>
      </c>
      <c r="K39" s="140">
        <f t="shared" si="1"/>
        <v>80</v>
      </c>
      <c r="L39" s="136"/>
    </row>
    <row r="41" spans="1:12" ht="15.95" customHeight="1" x14ac:dyDescent="0.2">
      <c r="A41" s="176" t="s">
        <v>346</v>
      </c>
      <c r="B41" s="85" t="s">
        <v>351</v>
      </c>
    </row>
    <row r="42" spans="1:12" ht="15.95" customHeight="1" x14ac:dyDescent="0.2">
      <c r="A42" s="176" t="s">
        <v>343</v>
      </c>
      <c r="B42" s="85" t="s">
        <v>352</v>
      </c>
    </row>
    <row r="43" spans="1:12" ht="15.95" customHeight="1" x14ac:dyDescent="0.2">
      <c r="A43" s="176" t="s">
        <v>345</v>
      </c>
      <c r="B43" s="85" t="s">
        <v>353</v>
      </c>
    </row>
  </sheetData>
  <sheetProtection selectLockedCells="1"/>
  <dataConsolidate/>
  <mergeCells count="5">
    <mergeCell ref="A1:H1"/>
    <mergeCell ref="A3:A4"/>
    <mergeCell ref="B3:F3"/>
    <mergeCell ref="G3:K3"/>
    <mergeCell ref="L3:L4"/>
  </mergeCells>
  <printOptions horizontalCentered="1" verticalCentered="1"/>
  <pageMargins left="1" right="1" top="1" bottom="1" header="0.5" footer="0.5"/>
  <pageSetup paperSize="9" scale="7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>
    <pageSetUpPr fitToPage="1"/>
  </sheetPr>
  <dimension ref="A1:L20"/>
  <sheetViews>
    <sheetView view="pageBreakPreview" zoomScaleNormal="100" zoomScaleSheetLayoutView="100" workbookViewId="0">
      <selection activeCell="G24" sqref="G24"/>
    </sheetView>
  </sheetViews>
  <sheetFormatPr defaultRowHeight="20.100000000000001" customHeight="1" x14ac:dyDescent="0.2"/>
  <cols>
    <col min="1" max="1" width="21.140625" style="15" customWidth="1"/>
    <col min="2" max="11" width="7.28515625" style="15" customWidth="1"/>
    <col min="12" max="12" width="19.140625" style="15" customWidth="1"/>
    <col min="13" max="256" width="9.140625" style="15"/>
    <col min="257" max="257" width="21.140625" style="15" customWidth="1"/>
    <col min="258" max="267" width="7.28515625" style="15" customWidth="1"/>
    <col min="268" max="268" width="19.140625" style="15" customWidth="1"/>
    <col min="269" max="512" width="9.140625" style="15"/>
    <col min="513" max="513" width="21.140625" style="15" customWidth="1"/>
    <col min="514" max="523" width="7.28515625" style="15" customWidth="1"/>
    <col min="524" max="524" width="19.140625" style="15" customWidth="1"/>
    <col min="525" max="768" width="9.140625" style="15"/>
    <col min="769" max="769" width="21.140625" style="15" customWidth="1"/>
    <col min="770" max="779" width="7.28515625" style="15" customWidth="1"/>
    <col min="780" max="780" width="19.140625" style="15" customWidth="1"/>
    <col min="781" max="1024" width="9.140625" style="15"/>
    <col min="1025" max="1025" width="21.140625" style="15" customWidth="1"/>
    <col min="1026" max="1035" width="7.28515625" style="15" customWidth="1"/>
    <col min="1036" max="1036" width="19.140625" style="15" customWidth="1"/>
    <col min="1037" max="1280" width="9.140625" style="15"/>
    <col min="1281" max="1281" width="21.140625" style="15" customWidth="1"/>
    <col min="1282" max="1291" width="7.28515625" style="15" customWidth="1"/>
    <col min="1292" max="1292" width="19.140625" style="15" customWidth="1"/>
    <col min="1293" max="1536" width="9.140625" style="15"/>
    <col min="1537" max="1537" width="21.140625" style="15" customWidth="1"/>
    <col min="1538" max="1547" width="7.28515625" style="15" customWidth="1"/>
    <col min="1548" max="1548" width="19.140625" style="15" customWidth="1"/>
    <col min="1549" max="1792" width="9.140625" style="15"/>
    <col min="1793" max="1793" width="21.140625" style="15" customWidth="1"/>
    <col min="1794" max="1803" width="7.28515625" style="15" customWidth="1"/>
    <col min="1804" max="1804" width="19.140625" style="15" customWidth="1"/>
    <col min="1805" max="2048" width="9.140625" style="15"/>
    <col min="2049" max="2049" width="21.140625" style="15" customWidth="1"/>
    <col min="2050" max="2059" width="7.28515625" style="15" customWidth="1"/>
    <col min="2060" max="2060" width="19.140625" style="15" customWidth="1"/>
    <col min="2061" max="2304" width="9.140625" style="15"/>
    <col min="2305" max="2305" width="21.140625" style="15" customWidth="1"/>
    <col min="2306" max="2315" width="7.28515625" style="15" customWidth="1"/>
    <col min="2316" max="2316" width="19.140625" style="15" customWidth="1"/>
    <col min="2317" max="2560" width="9.140625" style="15"/>
    <col min="2561" max="2561" width="21.140625" style="15" customWidth="1"/>
    <col min="2562" max="2571" width="7.28515625" style="15" customWidth="1"/>
    <col min="2572" max="2572" width="19.140625" style="15" customWidth="1"/>
    <col min="2573" max="2816" width="9.140625" style="15"/>
    <col min="2817" max="2817" width="21.140625" style="15" customWidth="1"/>
    <col min="2818" max="2827" width="7.28515625" style="15" customWidth="1"/>
    <col min="2828" max="2828" width="19.140625" style="15" customWidth="1"/>
    <col min="2829" max="3072" width="9.140625" style="15"/>
    <col min="3073" max="3073" width="21.140625" style="15" customWidth="1"/>
    <col min="3074" max="3083" width="7.28515625" style="15" customWidth="1"/>
    <col min="3084" max="3084" width="19.140625" style="15" customWidth="1"/>
    <col min="3085" max="3328" width="9.140625" style="15"/>
    <col min="3329" max="3329" width="21.140625" style="15" customWidth="1"/>
    <col min="3330" max="3339" width="7.28515625" style="15" customWidth="1"/>
    <col min="3340" max="3340" width="19.140625" style="15" customWidth="1"/>
    <col min="3341" max="3584" width="9.140625" style="15"/>
    <col min="3585" max="3585" width="21.140625" style="15" customWidth="1"/>
    <col min="3586" max="3595" width="7.28515625" style="15" customWidth="1"/>
    <col min="3596" max="3596" width="19.140625" style="15" customWidth="1"/>
    <col min="3597" max="3840" width="9.140625" style="15"/>
    <col min="3841" max="3841" width="21.140625" style="15" customWidth="1"/>
    <col min="3842" max="3851" width="7.28515625" style="15" customWidth="1"/>
    <col min="3852" max="3852" width="19.140625" style="15" customWidth="1"/>
    <col min="3853" max="4096" width="9.140625" style="15"/>
    <col min="4097" max="4097" width="21.140625" style="15" customWidth="1"/>
    <col min="4098" max="4107" width="7.28515625" style="15" customWidth="1"/>
    <col min="4108" max="4108" width="19.140625" style="15" customWidth="1"/>
    <col min="4109" max="4352" width="9.140625" style="15"/>
    <col min="4353" max="4353" width="21.140625" style="15" customWidth="1"/>
    <col min="4354" max="4363" width="7.28515625" style="15" customWidth="1"/>
    <col min="4364" max="4364" width="19.140625" style="15" customWidth="1"/>
    <col min="4365" max="4608" width="9.140625" style="15"/>
    <col min="4609" max="4609" width="21.140625" style="15" customWidth="1"/>
    <col min="4610" max="4619" width="7.28515625" style="15" customWidth="1"/>
    <col min="4620" max="4620" width="19.140625" style="15" customWidth="1"/>
    <col min="4621" max="4864" width="9.140625" style="15"/>
    <col min="4865" max="4865" width="21.140625" style="15" customWidth="1"/>
    <col min="4866" max="4875" width="7.28515625" style="15" customWidth="1"/>
    <col min="4876" max="4876" width="19.140625" style="15" customWidth="1"/>
    <col min="4877" max="5120" width="9.140625" style="15"/>
    <col min="5121" max="5121" width="21.140625" style="15" customWidth="1"/>
    <col min="5122" max="5131" width="7.28515625" style="15" customWidth="1"/>
    <col min="5132" max="5132" width="19.140625" style="15" customWidth="1"/>
    <col min="5133" max="5376" width="9.140625" style="15"/>
    <col min="5377" max="5377" width="21.140625" style="15" customWidth="1"/>
    <col min="5378" max="5387" width="7.28515625" style="15" customWidth="1"/>
    <col min="5388" max="5388" width="19.140625" style="15" customWidth="1"/>
    <col min="5389" max="5632" width="9.140625" style="15"/>
    <col min="5633" max="5633" width="21.140625" style="15" customWidth="1"/>
    <col min="5634" max="5643" width="7.28515625" style="15" customWidth="1"/>
    <col min="5644" max="5644" width="19.140625" style="15" customWidth="1"/>
    <col min="5645" max="5888" width="9.140625" style="15"/>
    <col min="5889" max="5889" width="21.140625" style="15" customWidth="1"/>
    <col min="5890" max="5899" width="7.28515625" style="15" customWidth="1"/>
    <col min="5900" max="5900" width="19.140625" style="15" customWidth="1"/>
    <col min="5901" max="6144" width="9.140625" style="15"/>
    <col min="6145" max="6145" width="21.140625" style="15" customWidth="1"/>
    <col min="6146" max="6155" width="7.28515625" style="15" customWidth="1"/>
    <col min="6156" max="6156" width="19.140625" style="15" customWidth="1"/>
    <col min="6157" max="6400" width="9.140625" style="15"/>
    <col min="6401" max="6401" width="21.140625" style="15" customWidth="1"/>
    <col min="6402" max="6411" width="7.28515625" style="15" customWidth="1"/>
    <col min="6412" max="6412" width="19.140625" style="15" customWidth="1"/>
    <col min="6413" max="6656" width="9.140625" style="15"/>
    <col min="6657" max="6657" width="21.140625" style="15" customWidth="1"/>
    <col min="6658" max="6667" width="7.28515625" style="15" customWidth="1"/>
    <col min="6668" max="6668" width="19.140625" style="15" customWidth="1"/>
    <col min="6669" max="6912" width="9.140625" style="15"/>
    <col min="6913" max="6913" width="21.140625" style="15" customWidth="1"/>
    <col min="6914" max="6923" width="7.28515625" style="15" customWidth="1"/>
    <col min="6924" max="6924" width="19.140625" style="15" customWidth="1"/>
    <col min="6925" max="7168" width="9.140625" style="15"/>
    <col min="7169" max="7169" width="21.140625" style="15" customWidth="1"/>
    <col min="7170" max="7179" width="7.28515625" style="15" customWidth="1"/>
    <col min="7180" max="7180" width="19.140625" style="15" customWidth="1"/>
    <col min="7181" max="7424" width="9.140625" style="15"/>
    <col min="7425" max="7425" width="21.140625" style="15" customWidth="1"/>
    <col min="7426" max="7435" width="7.28515625" style="15" customWidth="1"/>
    <col min="7436" max="7436" width="19.140625" style="15" customWidth="1"/>
    <col min="7437" max="7680" width="9.140625" style="15"/>
    <col min="7681" max="7681" width="21.140625" style="15" customWidth="1"/>
    <col min="7682" max="7691" width="7.28515625" style="15" customWidth="1"/>
    <col min="7692" max="7692" width="19.140625" style="15" customWidth="1"/>
    <col min="7693" max="7936" width="9.140625" style="15"/>
    <col min="7937" max="7937" width="21.140625" style="15" customWidth="1"/>
    <col min="7938" max="7947" width="7.28515625" style="15" customWidth="1"/>
    <col min="7948" max="7948" width="19.140625" style="15" customWidth="1"/>
    <col min="7949" max="8192" width="9.140625" style="15"/>
    <col min="8193" max="8193" width="21.140625" style="15" customWidth="1"/>
    <col min="8194" max="8203" width="7.28515625" style="15" customWidth="1"/>
    <col min="8204" max="8204" width="19.140625" style="15" customWidth="1"/>
    <col min="8205" max="8448" width="9.140625" style="15"/>
    <col min="8449" max="8449" width="21.140625" style="15" customWidth="1"/>
    <col min="8450" max="8459" width="7.28515625" style="15" customWidth="1"/>
    <col min="8460" max="8460" width="19.140625" style="15" customWidth="1"/>
    <col min="8461" max="8704" width="9.140625" style="15"/>
    <col min="8705" max="8705" width="21.140625" style="15" customWidth="1"/>
    <col min="8706" max="8715" width="7.28515625" style="15" customWidth="1"/>
    <col min="8716" max="8716" width="19.140625" style="15" customWidth="1"/>
    <col min="8717" max="8960" width="9.140625" style="15"/>
    <col min="8961" max="8961" width="21.140625" style="15" customWidth="1"/>
    <col min="8962" max="8971" width="7.28515625" style="15" customWidth="1"/>
    <col min="8972" max="8972" width="19.140625" style="15" customWidth="1"/>
    <col min="8973" max="9216" width="9.140625" style="15"/>
    <col min="9217" max="9217" width="21.140625" style="15" customWidth="1"/>
    <col min="9218" max="9227" width="7.28515625" style="15" customWidth="1"/>
    <col min="9228" max="9228" width="19.140625" style="15" customWidth="1"/>
    <col min="9229" max="9472" width="9.140625" style="15"/>
    <col min="9473" max="9473" width="21.140625" style="15" customWidth="1"/>
    <col min="9474" max="9483" width="7.28515625" style="15" customWidth="1"/>
    <col min="9484" max="9484" width="19.140625" style="15" customWidth="1"/>
    <col min="9485" max="9728" width="9.140625" style="15"/>
    <col min="9729" max="9729" width="21.140625" style="15" customWidth="1"/>
    <col min="9730" max="9739" width="7.28515625" style="15" customWidth="1"/>
    <col min="9740" max="9740" width="19.140625" style="15" customWidth="1"/>
    <col min="9741" max="9984" width="9.140625" style="15"/>
    <col min="9985" max="9985" width="21.140625" style="15" customWidth="1"/>
    <col min="9986" max="9995" width="7.28515625" style="15" customWidth="1"/>
    <col min="9996" max="9996" width="19.140625" style="15" customWidth="1"/>
    <col min="9997" max="10240" width="9.140625" style="15"/>
    <col min="10241" max="10241" width="21.140625" style="15" customWidth="1"/>
    <col min="10242" max="10251" width="7.28515625" style="15" customWidth="1"/>
    <col min="10252" max="10252" width="19.140625" style="15" customWidth="1"/>
    <col min="10253" max="10496" width="9.140625" style="15"/>
    <col min="10497" max="10497" width="21.140625" style="15" customWidth="1"/>
    <col min="10498" max="10507" width="7.28515625" style="15" customWidth="1"/>
    <col min="10508" max="10508" width="19.140625" style="15" customWidth="1"/>
    <col min="10509" max="10752" width="9.140625" style="15"/>
    <col min="10753" max="10753" width="21.140625" style="15" customWidth="1"/>
    <col min="10754" max="10763" width="7.28515625" style="15" customWidth="1"/>
    <col min="10764" max="10764" width="19.140625" style="15" customWidth="1"/>
    <col min="10765" max="11008" width="9.140625" style="15"/>
    <col min="11009" max="11009" width="21.140625" style="15" customWidth="1"/>
    <col min="11010" max="11019" width="7.28515625" style="15" customWidth="1"/>
    <col min="11020" max="11020" width="19.140625" style="15" customWidth="1"/>
    <col min="11021" max="11264" width="9.140625" style="15"/>
    <col min="11265" max="11265" width="21.140625" style="15" customWidth="1"/>
    <col min="11266" max="11275" width="7.28515625" style="15" customWidth="1"/>
    <col min="11276" max="11276" width="19.140625" style="15" customWidth="1"/>
    <col min="11277" max="11520" width="9.140625" style="15"/>
    <col min="11521" max="11521" width="21.140625" style="15" customWidth="1"/>
    <col min="11522" max="11531" width="7.28515625" style="15" customWidth="1"/>
    <col min="11532" max="11532" width="19.140625" style="15" customWidth="1"/>
    <col min="11533" max="11776" width="9.140625" style="15"/>
    <col min="11777" max="11777" width="21.140625" style="15" customWidth="1"/>
    <col min="11778" max="11787" width="7.28515625" style="15" customWidth="1"/>
    <col min="11788" max="11788" width="19.140625" style="15" customWidth="1"/>
    <col min="11789" max="12032" width="9.140625" style="15"/>
    <col min="12033" max="12033" width="21.140625" style="15" customWidth="1"/>
    <col min="12034" max="12043" width="7.28515625" style="15" customWidth="1"/>
    <col min="12044" max="12044" width="19.140625" style="15" customWidth="1"/>
    <col min="12045" max="12288" width="9.140625" style="15"/>
    <col min="12289" max="12289" width="21.140625" style="15" customWidth="1"/>
    <col min="12290" max="12299" width="7.28515625" style="15" customWidth="1"/>
    <col min="12300" max="12300" width="19.140625" style="15" customWidth="1"/>
    <col min="12301" max="12544" width="9.140625" style="15"/>
    <col min="12545" max="12545" width="21.140625" style="15" customWidth="1"/>
    <col min="12546" max="12555" width="7.28515625" style="15" customWidth="1"/>
    <col min="12556" max="12556" width="19.140625" style="15" customWidth="1"/>
    <col min="12557" max="12800" width="9.140625" style="15"/>
    <col min="12801" max="12801" width="21.140625" style="15" customWidth="1"/>
    <col min="12802" max="12811" width="7.28515625" style="15" customWidth="1"/>
    <col min="12812" max="12812" width="19.140625" style="15" customWidth="1"/>
    <col min="12813" max="13056" width="9.140625" style="15"/>
    <col min="13057" max="13057" width="21.140625" style="15" customWidth="1"/>
    <col min="13058" max="13067" width="7.28515625" style="15" customWidth="1"/>
    <col min="13068" max="13068" width="19.140625" style="15" customWidth="1"/>
    <col min="13069" max="13312" width="9.140625" style="15"/>
    <col min="13313" max="13313" width="21.140625" style="15" customWidth="1"/>
    <col min="13314" max="13323" width="7.28515625" style="15" customWidth="1"/>
    <col min="13324" max="13324" width="19.140625" style="15" customWidth="1"/>
    <col min="13325" max="13568" width="9.140625" style="15"/>
    <col min="13569" max="13569" width="21.140625" style="15" customWidth="1"/>
    <col min="13570" max="13579" width="7.28515625" style="15" customWidth="1"/>
    <col min="13580" max="13580" width="19.140625" style="15" customWidth="1"/>
    <col min="13581" max="13824" width="9.140625" style="15"/>
    <col min="13825" max="13825" width="21.140625" style="15" customWidth="1"/>
    <col min="13826" max="13835" width="7.28515625" style="15" customWidth="1"/>
    <col min="13836" max="13836" width="19.140625" style="15" customWidth="1"/>
    <col min="13837" max="14080" width="9.140625" style="15"/>
    <col min="14081" max="14081" width="21.140625" style="15" customWidth="1"/>
    <col min="14082" max="14091" width="7.28515625" style="15" customWidth="1"/>
    <col min="14092" max="14092" width="19.140625" style="15" customWidth="1"/>
    <col min="14093" max="14336" width="9.140625" style="15"/>
    <col min="14337" max="14337" width="21.140625" style="15" customWidth="1"/>
    <col min="14338" max="14347" width="7.28515625" style="15" customWidth="1"/>
    <col min="14348" max="14348" width="19.140625" style="15" customWidth="1"/>
    <col min="14349" max="14592" width="9.140625" style="15"/>
    <col min="14593" max="14593" width="21.140625" style="15" customWidth="1"/>
    <col min="14594" max="14603" width="7.28515625" style="15" customWidth="1"/>
    <col min="14604" max="14604" width="19.140625" style="15" customWidth="1"/>
    <col min="14605" max="14848" width="9.140625" style="15"/>
    <col min="14849" max="14849" width="21.140625" style="15" customWidth="1"/>
    <col min="14850" max="14859" width="7.28515625" style="15" customWidth="1"/>
    <col min="14860" max="14860" width="19.140625" style="15" customWidth="1"/>
    <col min="14861" max="15104" width="9.140625" style="15"/>
    <col min="15105" max="15105" width="21.140625" style="15" customWidth="1"/>
    <col min="15106" max="15115" width="7.28515625" style="15" customWidth="1"/>
    <col min="15116" max="15116" width="19.140625" style="15" customWidth="1"/>
    <col min="15117" max="15360" width="9.140625" style="15"/>
    <col min="15361" max="15361" width="21.140625" style="15" customWidth="1"/>
    <col min="15362" max="15371" width="7.28515625" style="15" customWidth="1"/>
    <col min="15372" max="15372" width="19.140625" style="15" customWidth="1"/>
    <col min="15373" max="15616" width="9.140625" style="15"/>
    <col min="15617" max="15617" width="21.140625" style="15" customWidth="1"/>
    <col min="15618" max="15627" width="7.28515625" style="15" customWidth="1"/>
    <col min="15628" max="15628" width="19.140625" style="15" customWidth="1"/>
    <col min="15629" max="15872" width="9.140625" style="15"/>
    <col min="15873" max="15873" width="21.140625" style="15" customWidth="1"/>
    <col min="15874" max="15883" width="7.28515625" style="15" customWidth="1"/>
    <col min="15884" max="15884" width="19.140625" style="15" customWidth="1"/>
    <col min="15885" max="16128" width="9.140625" style="15"/>
    <col min="16129" max="16129" width="21.140625" style="15" customWidth="1"/>
    <col min="16130" max="16139" width="7.28515625" style="15" customWidth="1"/>
    <col min="16140" max="16140" width="19.140625" style="15" customWidth="1"/>
    <col min="16141" max="16384" width="9.140625" style="15"/>
  </cols>
  <sheetData>
    <row r="1" spans="1:12" ht="20.100000000000001" customHeight="1" x14ac:dyDescent="0.3">
      <c r="A1" s="198" t="s">
        <v>298</v>
      </c>
      <c r="B1" s="198"/>
      <c r="C1" s="198"/>
      <c r="D1" s="198"/>
      <c r="E1" s="198"/>
      <c r="F1" s="198"/>
      <c r="G1" s="198"/>
      <c r="H1" s="198"/>
      <c r="I1" s="118"/>
      <c r="J1" s="118"/>
      <c r="K1" s="14"/>
      <c r="L1" s="128" t="s">
        <v>332</v>
      </c>
    </row>
    <row r="2" spans="1:12" ht="20.100000000000001" customHeight="1" x14ac:dyDescent="0.2">
      <c r="A2" s="221" t="s">
        <v>4</v>
      </c>
      <c r="B2" s="222"/>
      <c r="C2" s="222"/>
      <c r="D2" s="222"/>
      <c r="E2" s="222"/>
      <c r="F2" s="222"/>
      <c r="G2" s="222"/>
      <c r="H2" s="222"/>
      <c r="I2" s="122"/>
      <c r="J2" s="122"/>
      <c r="K2" s="16"/>
    </row>
    <row r="3" spans="1:12" s="3" customFormat="1" ht="20.100000000000001" customHeight="1" x14ac:dyDescent="0.2">
      <c r="A3" s="223" t="s">
        <v>333</v>
      </c>
      <c r="B3" s="197" t="s">
        <v>325</v>
      </c>
      <c r="C3" s="197"/>
      <c r="D3" s="197"/>
      <c r="E3" s="197"/>
      <c r="F3" s="197"/>
      <c r="G3" s="197" t="s">
        <v>1</v>
      </c>
      <c r="H3" s="197"/>
      <c r="I3" s="197"/>
      <c r="J3" s="197"/>
      <c r="K3" s="197"/>
      <c r="L3" s="219" t="s">
        <v>2</v>
      </c>
    </row>
    <row r="4" spans="1:12" s="3" customFormat="1" ht="20.100000000000001" customHeight="1" x14ac:dyDescent="0.2">
      <c r="A4" s="202"/>
      <c r="B4" s="141">
        <v>2015</v>
      </c>
      <c r="C4" s="141">
        <v>2016</v>
      </c>
      <c r="D4" s="141">
        <v>2017</v>
      </c>
      <c r="E4" s="141">
        <v>2018</v>
      </c>
      <c r="F4" s="139">
        <v>2019</v>
      </c>
      <c r="G4" s="141">
        <v>2015</v>
      </c>
      <c r="H4" s="141">
        <v>2016</v>
      </c>
      <c r="I4" s="141">
        <v>2017</v>
      </c>
      <c r="J4" s="141">
        <v>2018</v>
      </c>
      <c r="K4" s="139">
        <v>2019</v>
      </c>
      <c r="L4" s="220"/>
    </row>
    <row r="5" spans="1:12" s="4" customFormat="1" ht="20.100000000000001" customHeight="1" x14ac:dyDescent="0.2">
      <c r="A5" s="80" t="s">
        <v>56</v>
      </c>
      <c r="B5" s="89">
        <v>0</v>
      </c>
      <c r="C5" s="89">
        <v>0</v>
      </c>
      <c r="D5" s="89">
        <v>0</v>
      </c>
      <c r="E5" s="89">
        <v>0</v>
      </c>
      <c r="F5" s="89">
        <v>0</v>
      </c>
      <c r="G5" s="133">
        <v>0</v>
      </c>
      <c r="H5" s="133">
        <v>0</v>
      </c>
      <c r="I5" s="133">
        <v>0</v>
      </c>
      <c r="J5" s="133">
        <v>0</v>
      </c>
      <c r="K5" s="133">
        <v>0</v>
      </c>
      <c r="L5" s="83" t="s">
        <v>57</v>
      </c>
    </row>
    <row r="6" spans="1:12" s="4" customFormat="1" ht="20.100000000000001" customHeight="1" x14ac:dyDescent="0.2">
      <c r="A6" s="80" t="s">
        <v>58</v>
      </c>
      <c r="B6" s="89">
        <v>16.899999999999999</v>
      </c>
      <c r="C6" s="89">
        <v>17.5</v>
      </c>
      <c r="D6" s="89">
        <v>20.100000000000001</v>
      </c>
      <c r="E6" s="89">
        <v>18.8</v>
      </c>
      <c r="F6" s="89">
        <v>20.5</v>
      </c>
      <c r="G6" s="133">
        <v>22</v>
      </c>
      <c r="H6" s="133">
        <v>26</v>
      </c>
      <c r="I6" s="133">
        <v>26</v>
      </c>
      <c r="J6" s="133">
        <v>26</v>
      </c>
      <c r="K6" s="133">
        <v>12</v>
      </c>
      <c r="L6" s="83" t="s">
        <v>291</v>
      </c>
    </row>
    <row r="7" spans="1:12" s="4" customFormat="1" ht="20.100000000000001" customHeight="1" x14ac:dyDescent="0.2">
      <c r="A7" s="80" t="s">
        <v>59</v>
      </c>
      <c r="B7" s="89">
        <v>0</v>
      </c>
      <c r="C7" s="89">
        <v>0</v>
      </c>
      <c r="D7" s="89">
        <v>1</v>
      </c>
      <c r="E7" s="134">
        <v>0.85299999999999998</v>
      </c>
      <c r="F7" s="134">
        <v>0.52</v>
      </c>
      <c r="G7" s="133">
        <v>3</v>
      </c>
      <c r="H7" s="133">
        <v>3</v>
      </c>
      <c r="I7" s="133">
        <v>3</v>
      </c>
      <c r="J7" s="133">
        <v>2</v>
      </c>
      <c r="K7" s="133">
        <v>2</v>
      </c>
      <c r="L7" s="83" t="s">
        <v>292</v>
      </c>
    </row>
    <row r="8" spans="1:12" s="4" customFormat="1" ht="20.100000000000001" customHeight="1" x14ac:dyDescent="0.2">
      <c r="A8" s="80" t="s">
        <v>60</v>
      </c>
      <c r="B8" s="89">
        <v>16</v>
      </c>
      <c r="C8" s="89">
        <v>21.3</v>
      </c>
      <c r="D8" s="89">
        <v>33.799999999999997</v>
      </c>
      <c r="E8" s="89">
        <v>42.44</v>
      </c>
      <c r="F8" s="89">
        <v>22.8</v>
      </c>
      <c r="G8" s="133">
        <v>3</v>
      </c>
      <c r="H8" s="133">
        <v>3</v>
      </c>
      <c r="I8" s="133">
        <v>6</v>
      </c>
      <c r="J8" s="133">
        <v>8</v>
      </c>
      <c r="K8" s="133">
        <v>8</v>
      </c>
      <c r="L8" s="83" t="s">
        <v>61</v>
      </c>
    </row>
    <row r="9" spans="1:12" s="4" customFormat="1" ht="20.100000000000001" customHeight="1" x14ac:dyDescent="0.2">
      <c r="A9" s="80" t="s">
        <v>62</v>
      </c>
      <c r="B9" s="89">
        <v>123.2</v>
      </c>
      <c r="C9" s="89">
        <v>130.31</v>
      </c>
      <c r="D9" s="89">
        <v>143.6</v>
      </c>
      <c r="E9" s="134">
        <v>178.97</v>
      </c>
      <c r="F9" s="134">
        <v>183.98</v>
      </c>
      <c r="G9" s="133">
        <v>4</v>
      </c>
      <c r="H9" s="133">
        <v>4</v>
      </c>
      <c r="I9" s="133">
        <v>4</v>
      </c>
      <c r="J9" s="133">
        <v>6</v>
      </c>
      <c r="K9" s="133">
        <v>7</v>
      </c>
      <c r="L9" s="83" t="s">
        <v>285</v>
      </c>
    </row>
    <row r="10" spans="1:12" s="4" customFormat="1" ht="20.100000000000001" customHeight="1" x14ac:dyDescent="0.2">
      <c r="A10" s="80" t="s">
        <v>63</v>
      </c>
      <c r="B10" s="89">
        <v>0</v>
      </c>
      <c r="C10" s="89">
        <v>0</v>
      </c>
      <c r="D10" s="89">
        <v>0</v>
      </c>
      <c r="E10" s="89">
        <v>0</v>
      </c>
      <c r="F10" s="89">
        <v>0</v>
      </c>
      <c r="G10" s="133">
        <v>0</v>
      </c>
      <c r="H10" s="133">
        <v>0</v>
      </c>
      <c r="I10" s="133">
        <v>0</v>
      </c>
      <c r="J10" s="133">
        <v>0</v>
      </c>
      <c r="K10" s="133">
        <v>0</v>
      </c>
      <c r="L10" s="83" t="s">
        <v>64</v>
      </c>
    </row>
    <row r="11" spans="1:12" s="4" customFormat="1" ht="20.100000000000001" customHeight="1" x14ac:dyDescent="0.2">
      <c r="A11" s="80" t="s">
        <v>65</v>
      </c>
      <c r="B11" s="89">
        <v>6</v>
      </c>
      <c r="C11" s="89">
        <v>11.4</v>
      </c>
      <c r="D11" s="89">
        <v>13.6</v>
      </c>
      <c r="E11" s="89">
        <v>20.5</v>
      </c>
      <c r="F11" s="89">
        <v>13.9</v>
      </c>
      <c r="G11" s="133">
        <v>3</v>
      </c>
      <c r="H11" s="133">
        <v>3</v>
      </c>
      <c r="I11" s="133">
        <v>6</v>
      </c>
      <c r="J11" s="133">
        <v>4</v>
      </c>
      <c r="K11" s="133">
        <v>8</v>
      </c>
      <c r="L11" s="83" t="s">
        <v>66</v>
      </c>
    </row>
    <row r="12" spans="1:12" s="4" customFormat="1" ht="20.100000000000001" customHeight="1" x14ac:dyDescent="0.2">
      <c r="A12" s="80" t="s">
        <v>67</v>
      </c>
      <c r="B12" s="89">
        <v>7</v>
      </c>
      <c r="C12" s="89">
        <v>5.8</v>
      </c>
      <c r="D12" s="89">
        <v>4.8</v>
      </c>
      <c r="E12" s="89">
        <v>12.99</v>
      </c>
      <c r="F12" s="89">
        <v>11</v>
      </c>
      <c r="G12" s="133">
        <v>3</v>
      </c>
      <c r="H12" s="133">
        <v>3</v>
      </c>
      <c r="I12" s="133">
        <v>6</v>
      </c>
      <c r="J12" s="133">
        <v>8</v>
      </c>
      <c r="K12" s="133">
        <v>8</v>
      </c>
      <c r="L12" s="83" t="s">
        <v>68</v>
      </c>
    </row>
    <row r="13" spans="1:12" s="4" customFormat="1" ht="20.100000000000001" customHeight="1" x14ac:dyDescent="0.2">
      <c r="A13" s="80" t="s">
        <v>69</v>
      </c>
      <c r="B13" s="89">
        <v>4.4000000000000004</v>
      </c>
      <c r="C13" s="89">
        <v>4.5999999999999996</v>
      </c>
      <c r="D13" s="89">
        <v>1.9</v>
      </c>
      <c r="E13" s="89">
        <v>4.53</v>
      </c>
      <c r="F13" s="89">
        <v>3.1</v>
      </c>
      <c r="G13" s="133">
        <v>5</v>
      </c>
      <c r="H13" s="133">
        <v>2</v>
      </c>
      <c r="I13" s="133">
        <v>2</v>
      </c>
      <c r="J13" s="133">
        <v>2</v>
      </c>
      <c r="K13" s="133">
        <v>2</v>
      </c>
      <c r="L13" s="83" t="s">
        <v>278</v>
      </c>
    </row>
    <row r="14" spans="1:12" s="4" customFormat="1" ht="20.100000000000001" customHeight="1" x14ac:dyDescent="0.2">
      <c r="A14" s="80" t="s">
        <v>70</v>
      </c>
      <c r="B14" s="89">
        <v>0</v>
      </c>
      <c r="C14" s="89">
        <v>0</v>
      </c>
      <c r="D14" s="89">
        <v>0</v>
      </c>
      <c r="E14" s="89">
        <v>0</v>
      </c>
      <c r="F14" s="89">
        <v>0</v>
      </c>
      <c r="G14" s="133">
        <v>0</v>
      </c>
      <c r="H14" s="133">
        <v>0</v>
      </c>
      <c r="I14" s="133">
        <v>0</v>
      </c>
      <c r="J14" s="133">
        <v>0</v>
      </c>
      <c r="K14" s="133">
        <v>0</v>
      </c>
      <c r="L14" s="83" t="s">
        <v>71</v>
      </c>
    </row>
    <row r="15" spans="1:12" s="4" customFormat="1" ht="20.100000000000001" customHeight="1" x14ac:dyDescent="0.2">
      <c r="A15" s="80" t="s">
        <v>268</v>
      </c>
      <c r="B15" s="89">
        <v>4.0999999999999996</v>
      </c>
      <c r="C15" s="89">
        <v>8.4</v>
      </c>
      <c r="D15" s="89">
        <v>15.8</v>
      </c>
      <c r="E15" s="89">
        <v>16.8</v>
      </c>
      <c r="F15" s="89">
        <v>19.100000000000001</v>
      </c>
      <c r="G15" s="133">
        <v>3</v>
      </c>
      <c r="H15" s="133">
        <v>3</v>
      </c>
      <c r="I15" s="133">
        <v>6</v>
      </c>
      <c r="J15" s="133">
        <v>9</v>
      </c>
      <c r="K15" s="133">
        <v>11</v>
      </c>
      <c r="L15" s="83" t="s">
        <v>272</v>
      </c>
    </row>
    <row r="16" spans="1:12" s="4" customFormat="1" ht="20.100000000000001" customHeight="1" x14ac:dyDescent="0.2">
      <c r="A16" s="80" t="s">
        <v>269</v>
      </c>
      <c r="B16" s="89">
        <v>0</v>
      </c>
      <c r="C16" s="89">
        <v>0</v>
      </c>
      <c r="D16" s="89">
        <v>0</v>
      </c>
      <c r="E16" s="89">
        <v>0</v>
      </c>
      <c r="F16" s="89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83" t="s">
        <v>273</v>
      </c>
    </row>
    <row r="17" spans="1:12" s="4" customFormat="1" ht="20.100000000000001" customHeight="1" x14ac:dyDescent="0.2">
      <c r="A17" s="80" t="s">
        <v>310</v>
      </c>
      <c r="B17" s="89">
        <v>0</v>
      </c>
      <c r="C17" s="89">
        <v>1.2E-2</v>
      </c>
      <c r="D17" s="89">
        <v>0</v>
      </c>
      <c r="E17" s="177">
        <v>0.2</v>
      </c>
      <c r="F17" s="177">
        <v>0.2</v>
      </c>
      <c r="G17" s="133">
        <v>1</v>
      </c>
      <c r="H17" s="133">
        <v>1</v>
      </c>
      <c r="I17" s="133">
        <v>0</v>
      </c>
      <c r="J17" s="133">
        <v>2</v>
      </c>
      <c r="K17" s="133">
        <v>2</v>
      </c>
      <c r="L17" s="83" t="s">
        <v>311</v>
      </c>
    </row>
    <row r="18" spans="1:12" s="4" customFormat="1" ht="20.100000000000001" customHeight="1" x14ac:dyDescent="0.2">
      <c r="A18" s="80" t="s">
        <v>270</v>
      </c>
      <c r="B18" s="89">
        <v>5.8</v>
      </c>
      <c r="C18" s="89">
        <v>0</v>
      </c>
      <c r="D18" s="89">
        <v>0</v>
      </c>
      <c r="E18" s="134">
        <v>4.0250000000000004</v>
      </c>
      <c r="F18" s="134">
        <v>0.23</v>
      </c>
      <c r="G18" s="133">
        <v>2</v>
      </c>
      <c r="H18" s="133">
        <v>1</v>
      </c>
      <c r="I18" s="133">
        <v>1</v>
      </c>
      <c r="J18" s="133">
        <v>1</v>
      </c>
      <c r="K18" s="133">
        <v>1</v>
      </c>
      <c r="L18" s="83" t="s">
        <v>271</v>
      </c>
    </row>
    <row r="19" spans="1:12" s="76" customFormat="1" ht="20.100000000000001" customHeight="1" x14ac:dyDescent="0.2">
      <c r="A19" s="90" t="s">
        <v>293</v>
      </c>
      <c r="B19" s="178" t="s">
        <v>339</v>
      </c>
      <c r="C19" s="178">
        <v>0</v>
      </c>
      <c r="D19" s="178">
        <v>0</v>
      </c>
      <c r="E19" s="178" t="s">
        <v>357</v>
      </c>
      <c r="F19" s="178">
        <v>0</v>
      </c>
      <c r="G19" s="133">
        <v>6</v>
      </c>
      <c r="H19" s="133">
        <v>0</v>
      </c>
      <c r="I19" s="133">
        <v>0</v>
      </c>
      <c r="J19" s="133">
        <v>7</v>
      </c>
      <c r="K19" s="133">
        <v>0</v>
      </c>
      <c r="L19" s="90" t="s">
        <v>294</v>
      </c>
    </row>
    <row r="20" spans="1:12" ht="20.100000000000001" customHeight="1" x14ac:dyDescent="0.2">
      <c r="A20" s="5" t="s">
        <v>19</v>
      </c>
      <c r="B20" s="169">
        <f>SUM(B5:B18)</f>
        <v>183.4</v>
      </c>
      <c r="C20" s="169">
        <f t="shared" ref="C20:E20" si="0">SUM(C5:C18)</f>
        <v>199.32200000000003</v>
      </c>
      <c r="D20" s="169">
        <f t="shared" si="0"/>
        <v>234.60000000000002</v>
      </c>
      <c r="E20" s="169">
        <f t="shared" si="0"/>
        <v>300.10799999999995</v>
      </c>
      <c r="F20" s="169">
        <f>SUM(F5:F18)</f>
        <v>275.33</v>
      </c>
      <c r="G20" s="167">
        <f>SUM(G5:G19)</f>
        <v>55</v>
      </c>
      <c r="H20" s="167">
        <f>SUM(H5:H19)</f>
        <v>49</v>
      </c>
      <c r="I20" s="167">
        <f t="shared" ref="I20:J20" si="1">SUM(I5:I19)</f>
        <v>60</v>
      </c>
      <c r="J20" s="167">
        <f t="shared" si="1"/>
        <v>75</v>
      </c>
      <c r="K20" s="167">
        <f>SUM(K5:K19)</f>
        <v>61</v>
      </c>
      <c r="L20" s="80" t="s">
        <v>319</v>
      </c>
    </row>
  </sheetData>
  <sheetProtection selectLockedCells="1"/>
  <mergeCells count="6">
    <mergeCell ref="L3:L4"/>
    <mergeCell ref="A1:H1"/>
    <mergeCell ref="A2:H2"/>
    <mergeCell ref="A3:A4"/>
    <mergeCell ref="B3:F3"/>
    <mergeCell ref="G3:K3"/>
  </mergeCells>
  <phoneticPr fontId="2" type="noConversion"/>
  <printOptions horizontalCentered="1" verticalCentered="1"/>
  <pageMargins left="0.78740157480314965" right="0.78740157480314965" top="0.51181102362204722" bottom="0.51181102362204722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view="pageBreakPreview" zoomScaleNormal="100" zoomScaleSheetLayoutView="100" workbookViewId="0">
      <selection activeCell="J20" sqref="J20"/>
    </sheetView>
  </sheetViews>
  <sheetFormatPr defaultColWidth="9.140625" defaultRowHeight="20.100000000000001" customHeight="1" x14ac:dyDescent="0.2"/>
  <cols>
    <col min="1" max="1" width="20.5703125" style="17" customWidth="1"/>
    <col min="2" max="11" width="7.28515625" style="17" customWidth="1"/>
    <col min="12" max="12" width="18.42578125" style="17" customWidth="1"/>
    <col min="13" max="16384" width="9.140625" style="17"/>
  </cols>
  <sheetData>
    <row r="1" spans="1:12" ht="20.100000000000001" customHeight="1" x14ac:dyDescent="0.3">
      <c r="A1" s="198" t="s">
        <v>298</v>
      </c>
      <c r="B1" s="198"/>
      <c r="C1" s="198"/>
      <c r="D1" s="198"/>
      <c r="E1" s="198"/>
      <c r="F1" s="198"/>
      <c r="G1" s="198"/>
      <c r="H1" s="198"/>
      <c r="I1" s="118"/>
      <c r="J1" s="118"/>
      <c r="L1" s="129" t="s">
        <v>334</v>
      </c>
    </row>
    <row r="2" spans="1:12" ht="20.100000000000001" customHeight="1" x14ac:dyDescent="0.2">
      <c r="A2" s="229" t="s">
        <v>72</v>
      </c>
      <c r="B2" s="229"/>
      <c r="C2" s="229"/>
      <c r="D2" s="229"/>
      <c r="E2" s="229"/>
      <c r="F2" s="229"/>
      <c r="G2" s="229"/>
      <c r="H2" s="229"/>
      <c r="I2" s="124"/>
      <c r="J2" s="124"/>
    </row>
    <row r="3" spans="1:12" s="3" customFormat="1" ht="20.100000000000001" customHeight="1" x14ac:dyDescent="0.2">
      <c r="A3" s="223" t="s">
        <v>333</v>
      </c>
      <c r="B3" s="197" t="s">
        <v>325</v>
      </c>
      <c r="C3" s="197"/>
      <c r="D3" s="197"/>
      <c r="E3" s="197"/>
      <c r="F3" s="197"/>
      <c r="G3" s="197" t="s">
        <v>1</v>
      </c>
      <c r="H3" s="197"/>
      <c r="I3" s="197"/>
      <c r="J3" s="197"/>
      <c r="K3" s="197"/>
      <c r="L3" s="219" t="s">
        <v>2</v>
      </c>
    </row>
    <row r="4" spans="1:12" s="3" customFormat="1" ht="20.100000000000001" customHeight="1" x14ac:dyDescent="0.2">
      <c r="A4" s="202"/>
      <c r="B4" s="141">
        <v>2015</v>
      </c>
      <c r="C4" s="141">
        <v>2016</v>
      </c>
      <c r="D4" s="141">
        <v>2017</v>
      </c>
      <c r="E4" s="141">
        <v>2018</v>
      </c>
      <c r="F4" s="139">
        <v>2019</v>
      </c>
      <c r="G4" s="141">
        <v>2015</v>
      </c>
      <c r="H4" s="141">
        <v>2016</v>
      </c>
      <c r="I4" s="141">
        <v>2017</v>
      </c>
      <c r="J4" s="141">
        <v>2018</v>
      </c>
      <c r="K4" s="139">
        <v>2019</v>
      </c>
      <c r="L4" s="220"/>
    </row>
    <row r="5" spans="1:12" s="4" customFormat="1" ht="20.100000000000001" customHeight="1" x14ac:dyDescent="0.2">
      <c r="A5" s="80" t="s">
        <v>73</v>
      </c>
      <c r="B5" s="89">
        <v>0</v>
      </c>
      <c r="C5" s="89">
        <v>0</v>
      </c>
      <c r="D5" s="89">
        <v>0</v>
      </c>
      <c r="E5" s="89">
        <v>0</v>
      </c>
      <c r="F5" s="89">
        <v>0</v>
      </c>
      <c r="G5" s="133">
        <v>0</v>
      </c>
      <c r="H5" s="133">
        <v>0</v>
      </c>
      <c r="I5" s="133">
        <v>0</v>
      </c>
      <c r="J5" s="133">
        <v>0</v>
      </c>
      <c r="K5" s="150">
        <v>0</v>
      </c>
      <c r="L5" s="83" t="s">
        <v>75</v>
      </c>
    </row>
    <row r="6" spans="1:12" s="4" customFormat="1" ht="20.100000000000001" customHeight="1" x14ac:dyDescent="0.2">
      <c r="A6" s="80" t="s">
        <v>76</v>
      </c>
      <c r="B6" s="89">
        <v>0</v>
      </c>
      <c r="C6" s="89">
        <v>0</v>
      </c>
      <c r="D6" s="89">
        <v>33.1</v>
      </c>
      <c r="E6" s="89">
        <v>66.3</v>
      </c>
      <c r="F6" s="89">
        <v>61.2</v>
      </c>
      <c r="G6" s="133">
        <v>15</v>
      </c>
      <c r="H6" s="133">
        <v>15</v>
      </c>
      <c r="I6" s="133">
        <v>14</v>
      </c>
      <c r="J6" s="133">
        <v>14</v>
      </c>
      <c r="K6" s="133">
        <v>13</v>
      </c>
      <c r="L6" s="83" t="s">
        <v>77</v>
      </c>
    </row>
    <row r="7" spans="1:12" s="4" customFormat="1" ht="20.100000000000001" customHeight="1" x14ac:dyDescent="0.2">
      <c r="A7" s="80" t="s">
        <v>78</v>
      </c>
      <c r="B7" s="89">
        <v>97.7</v>
      </c>
      <c r="C7" s="89">
        <v>107.2</v>
      </c>
      <c r="D7" s="89">
        <v>85.3</v>
      </c>
      <c r="E7" s="89">
        <v>15.1</v>
      </c>
      <c r="F7" s="89">
        <v>13.9</v>
      </c>
      <c r="G7" s="133" t="s">
        <v>79</v>
      </c>
      <c r="H7" s="133" t="s">
        <v>79</v>
      </c>
      <c r="I7" s="133" t="s">
        <v>79</v>
      </c>
      <c r="J7" s="133" t="s">
        <v>79</v>
      </c>
      <c r="K7" s="133" t="s">
        <v>79</v>
      </c>
      <c r="L7" s="83" t="s">
        <v>77</v>
      </c>
    </row>
    <row r="8" spans="1:12" s="4" customFormat="1" ht="20.100000000000001" customHeight="1" x14ac:dyDescent="0.2">
      <c r="A8" s="80" t="s">
        <v>80</v>
      </c>
      <c r="B8" s="89">
        <v>362</v>
      </c>
      <c r="C8" s="89">
        <v>405</v>
      </c>
      <c r="D8" s="89">
        <v>438</v>
      </c>
      <c r="E8" s="89">
        <v>496</v>
      </c>
      <c r="F8" s="89">
        <v>504</v>
      </c>
      <c r="G8" s="133">
        <v>6</v>
      </c>
      <c r="H8" s="133">
        <v>6</v>
      </c>
      <c r="I8" s="133">
        <v>6</v>
      </c>
      <c r="J8" s="133">
        <v>6</v>
      </c>
      <c r="K8" s="133">
        <v>6</v>
      </c>
      <c r="L8" s="83" t="s">
        <v>77</v>
      </c>
    </row>
    <row r="9" spans="1:12" s="4" customFormat="1" ht="20.100000000000001" customHeight="1" x14ac:dyDescent="0.2">
      <c r="A9" s="80" t="s">
        <v>81</v>
      </c>
      <c r="B9" s="89">
        <v>144</v>
      </c>
      <c r="C9" s="89">
        <v>94</v>
      </c>
      <c r="D9" s="89">
        <v>71</v>
      </c>
      <c r="E9" s="179">
        <v>114</v>
      </c>
      <c r="F9" s="179">
        <v>47.7</v>
      </c>
      <c r="G9" s="226" t="s">
        <v>335</v>
      </c>
      <c r="H9" s="227"/>
      <c r="I9" s="227"/>
      <c r="J9" s="227"/>
      <c r="K9" s="228"/>
      <c r="L9" s="83" t="s">
        <v>75</v>
      </c>
    </row>
    <row r="10" spans="1:12" s="4" customFormat="1" ht="20.100000000000001" customHeight="1" x14ac:dyDescent="0.2">
      <c r="A10" s="80" t="s">
        <v>82</v>
      </c>
      <c r="B10" s="89">
        <v>237.8</v>
      </c>
      <c r="C10" s="89">
        <v>272.89999999999998</v>
      </c>
      <c r="D10" s="89">
        <v>282.5</v>
      </c>
      <c r="E10" s="89">
        <v>256.3</v>
      </c>
      <c r="F10" s="89">
        <v>270</v>
      </c>
      <c r="G10" s="167" t="s">
        <v>74</v>
      </c>
      <c r="H10" s="167" t="s">
        <v>74</v>
      </c>
      <c r="I10" s="167" t="s">
        <v>74</v>
      </c>
      <c r="J10" s="167" t="s">
        <v>74</v>
      </c>
      <c r="K10" s="167" t="s">
        <v>74</v>
      </c>
      <c r="L10" s="83" t="s">
        <v>83</v>
      </c>
    </row>
    <row r="11" spans="1:12" s="4" customFormat="1" ht="20.100000000000001" customHeight="1" x14ac:dyDescent="0.2">
      <c r="A11" s="80" t="s">
        <v>84</v>
      </c>
      <c r="B11" s="89">
        <v>0</v>
      </c>
      <c r="C11" s="89">
        <v>0</v>
      </c>
      <c r="D11" s="89">
        <v>0</v>
      </c>
      <c r="E11" s="89">
        <v>0</v>
      </c>
      <c r="F11" s="89">
        <v>0</v>
      </c>
      <c r="G11" s="133">
        <v>0</v>
      </c>
      <c r="H11" s="133">
        <v>0</v>
      </c>
      <c r="I11" s="133">
        <v>0</v>
      </c>
      <c r="J11" s="133">
        <v>0</v>
      </c>
      <c r="K11" s="133">
        <v>0</v>
      </c>
      <c r="L11" s="83" t="s">
        <v>85</v>
      </c>
    </row>
    <row r="12" spans="1:12" s="76" customFormat="1" ht="20.100000000000001" customHeight="1" x14ac:dyDescent="0.2">
      <c r="A12" s="5" t="s">
        <v>3</v>
      </c>
      <c r="B12" s="169">
        <f t="shared" ref="B12:G12" si="0">SUM(B5:B11)</f>
        <v>841.5</v>
      </c>
      <c r="C12" s="169">
        <f t="shared" si="0"/>
        <v>879.1</v>
      </c>
      <c r="D12" s="169">
        <f t="shared" si="0"/>
        <v>909.9</v>
      </c>
      <c r="E12" s="169">
        <f t="shared" si="0"/>
        <v>947.7</v>
      </c>
      <c r="F12" s="169">
        <f t="shared" si="0"/>
        <v>896.80000000000007</v>
      </c>
      <c r="G12" s="167">
        <f t="shared" si="0"/>
        <v>21</v>
      </c>
      <c r="H12" s="167">
        <f t="shared" ref="H12:K12" si="1">SUM(H5:H11)</f>
        <v>21</v>
      </c>
      <c r="I12" s="167">
        <f t="shared" si="1"/>
        <v>20</v>
      </c>
      <c r="J12" s="167">
        <f t="shared" si="1"/>
        <v>20</v>
      </c>
      <c r="K12" s="167">
        <f t="shared" si="1"/>
        <v>19</v>
      </c>
      <c r="L12" s="5"/>
    </row>
    <row r="13" spans="1:12" ht="10.9" customHeight="1" x14ac:dyDescent="0.2"/>
    <row r="14" spans="1:12" ht="20.100000000000001" customHeight="1" x14ac:dyDescent="0.2">
      <c r="A14" s="224" t="s">
        <v>86</v>
      </c>
      <c r="B14" s="225"/>
      <c r="C14" s="225"/>
      <c r="D14" s="225"/>
      <c r="E14" s="225"/>
      <c r="F14" s="225"/>
      <c r="G14" s="225"/>
      <c r="H14" s="225"/>
      <c r="I14" s="123"/>
      <c r="J14" s="123"/>
    </row>
    <row r="15" spans="1:12" ht="20.100000000000001" customHeight="1" x14ac:dyDescent="0.2">
      <c r="A15" s="224" t="s">
        <v>87</v>
      </c>
      <c r="B15" s="225"/>
      <c r="C15" s="225"/>
      <c r="D15" s="225"/>
      <c r="E15" s="225"/>
      <c r="F15" s="225"/>
      <c r="G15" s="225"/>
      <c r="H15" s="225"/>
      <c r="I15" s="123"/>
      <c r="J15" s="123"/>
    </row>
  </sheetData>
  <sheetProtection selectLockedCells="1"/>
  <mergeCells count="9">
    <mergeCell ref="L3:L4"/>
    <mergeCell ref="A14:H14"/>
    <mergeCell ref="A15:H15"/>
    <mergeCell ref="G9:K9"/>
    <mergeCell ref="A1:H1"/>
    <mergeCell ref="A2:H2"/>
    <mergeCell ref="A3:A4"/>
    <mergeCell ref="B3:F3"/>
    <mergeCell ref="G3:K3"/>
  </mergeCells>
  <phoneticPr fontId="2" type="noConversion"/>
  <printOptions horizontalCentered="1" verticalCentered="1"/>
  <pageMargins left="0.78740157480314965" right="0.78740157480314965" top="0.52" bottom="0.52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M25"/>
  <sheetViews>
    <sheetView view="pageBreakPreview" topLeftCell="A2" zoomScaleNormal="100" zoomScaleSheetLayoutView="100" workbookViewId="0">
      <selection activeCell="G24" sqref="G24"/>
    </sheetView>
  </sheetViews>
  <sheetFormatPr defaultColWidth="9.140625" defaultRowHeight="20.100000000000001" customHeight="1" x14ac:dyDescent="0.2"/>
  <cols>
    <col min="1" max="1" width="22.5703125" style="13" customWidth="1"/>
    <col min="2" max="11" width="7.28515625" style="13" customWidth="1"/>
    <col min="12" max="12" width="22.5703125" style="13" customWidth="1"/>
    <col min="13" max="16384" width="9.140625" style="13"/>
  </cols>
  <sheetData>
    <row r="1" spans="1:12" ht="20.100000000000001" customHeight="1" x14ac:dyDescent="0.25">
      <c r="A1" s="198" t="s">
        <v>298</v>
      </c>
      <c r="B1" s="198"/>
      <c r="C1" s="198"/>
      <c r="D1" s="198"/>
      <c r="E1" s="198"/>
      <c r="F1" s="198"/>
      <c r="G1" s="198"/>
      <c r="H1" s="198"/>
      <c r="I1" s="118"/>
      <c r="J1" s="118"/>
      <c r="L1" s="130" t="s">
        <v>336</v>
      </c>
    </row>
    <row r="2" spans="1:12" ht="20.100000000000001" customHeight="1" x14ac:dyDescent="0.2">
      <c r="A2" s="231" t="s">
        <v>7</v>
      </c>
      <c r="B2" s="231"/>
      <c r="C2" s="231"/>
      <c r="D2" s="231"/>
      <c r="E2" s="231"/>
      <c r="F2" s="231"/>
      <c r="G2" s="231"/>
      <c r="H2" s="231"/>
      <c r="I2" s="125"/>
      <c r="J2" s="125"/>
    </row>
    <row r="3" spans="1:12" s="3" customFormat="1" ht="20.100000000000001" customHeight="1" x14ac:dyDescent="0.2">
      <c r="A3" s="212" t="s">
        <v>337</v>
      </c>
      <c r="B3" s="197" t="s">
        <v>325</v>
      </c>
      <c r="C3" s="197"/>
      <c r="D3" s="197"/>
      <c r="E3" s="197"/>
      <c r="F3" s="197"/>
      <c r="G3" s="197" t="s">
        <v>1</v>
      </c>
      <c r="H3" s="197"/>
      <c r="I3" s="197"/>
      <c r="J3" s="197"/>
      <c r="K3" s="197"/>
      <c r="L3" s="219" t="s">
        <v>2</v>
      </c>
    </row>
    <row r="4" spans="1:12" s="3" customFormat="1" ht="20.100000000000001" customHeight="1" x14ac:dyDescent="0.2">
      <c r="A4" s="211"/>
      <c r="B4" s="141">
        <v>2015</v>
      </c>
      <c r="C4" s="141">
        <v>2016</v>
      </c>
      <c r="D4" s="141">
        <v>2017</v>
      </c>
      <c r="E4" s="141">
        <v>2018</v>
      </c>
      <c r="F4" s="139">
        <v>2019</v>
      </c>
      <c r="G4" s="141">
        <v>2015</v>
      </c>
      <c r="H4" s="141">
        <v>2016</v>
      </c>
      <c r="I4" s="141">
        <v>2017</v>
      </c>
      <c r="J4" s="141">
        <v>2018</v>
      </c>
      <c r="K4" s="139">
        <v>2019</v>
      </c>
      <c r="L4" s="220"/>
    </row>
    <row r="5" spans="1:12" s="4" customFormat="1" ht="20.100000000000001" customHeight="1" x14ac:dyDescent="0.2">
      <c r="A5" s="80" t="s">
        <v>323</v>
      </c>
      <c r="B5" s="180">
        <v>0</v>
      </c>
      <c r="C5" s="180">
        <v>0</v>
      </c>
      <c r="D5" s="180">
        <v>0</v>
      </c>
      <c r="E5" s="180">
        <v>0</v>
      </c>
      <c r="F5" s="180">
        <v>0</v>
      </c>
      <c r="G5" s="133">
        <v>0</v>
      </c>
      <c r="H5" s="133">
        <v>0</v>
      </c>
      <c r="I5" s="133">
        <v>0</v>
      </c>
      <c r="J5" s="133">
        <v>0</v>
      </c>
      <c r="K5" s="133">
        <v>0</v>
      </c>
      <c r="L5" s="83" t="s">
        <v>299</v>
      </c>
    </row>
    <row r="6" spans="1:12" s="4" customFormat="1" ht="20.100000000000001" customHeight="1" x14ac:dyDescent="0.2">
      <c r="A6" s="80" t="s">
        <v>91</v>
      </c>
      <c r="B6" s="180">
        <v>12.7</v>
      </c>
      <c r="C6" s="180">
        <v>17.600000000000001</v>
      </c>
      <c r="D6" s="180">
        <v>37.700000000000003</v>
      </c>
      <c r="E6" s="180">
        <v>47.84</v>
      </c>
      <c r="F6" s="180">
        <v>50</v>
      </c>
      <c r="G6" s="133">
        <v>7</v>
      </c>
      <c r="H6" s="133">
        <v>7</v>
      </c>
      <c r="I6" s="133">
        <v>13</v>
      </c>
      <c r="J6" s="133">
        <v>11</v>
      </c>
      <c r="K6" s="133">
        <v>13</v>
      </c>
      <c r="L6" s="83" t="s">
        <v>300</v>
      </c>
    </row>
    <row r="7" spans="1:12" s="4" customFormat="1" ht="20.100000000000001" customHeight="1" x14ac:dyDescent="0.2">
      <c r="A7" s="80" t="s">
        <v>279</v>
      </c>
      <c r="B7" s="180">
        <v>1.4</v>
      </c>
      <c r="C7" s="180">
        <v>0.8</v>
      </c>
      <c r="D7" s="180">
        <v>14</v>
      </c>
      <c r="E7" s="180">
        <v>43</v>
      </c>
      <c r="F7" s="180">
        <v>70.11</v>
      </c>
      <c r="G7" s="133">
        <v>30</v>
      </c>
      <c r="H7" s="133">
        <v>40</v>
      </c>
      <c r="I7" s="133">
        <v>58</v>
      </c>
      <c r="J7" s="133">
        <v>70</v>
      </c>
      <c r="K7" s="133">
        <v>88</v>
      </c>
      <c r="L7" s="83" t="s">
        <v>300</v>
      </c>
    </row>
    <row r="8" spans="1:12" s="4" customFormat="1" ht="20.100000000000001" customHeight="1" x14ac:dyDescent="0.2">
      <c r="A8" s="80" t="s">
        <v>92</v>
      </c>
      <c r="B8" s="180">
        <v>16.8</v>
      </c>
      <c r="C8" s="180">
        <v>6.3</v>
      </c>
      <c r="D8" s="180">
        <v>3.8</v>
      </c>
      <c r="E8" s="180">
        <v>2.528</v>
      </c>
      <c r="F8" s="180">
        <v>2.0819999999999999</v>
      </c>
      <c r="G8" s="133">
        <v>3</v>
      </c>
      <c r="H8" s="133">
        <v>3</v>
      </c>
      <c r="I8" s="133">
        <v>3</v>
      </c>
      <c r="J8" s="133">
        <v>2</v>
      </c>
      <c r="K8" s="133">
        <v>1</v>
      </c>
      <c r="L8" s="83" t="s">
        <v>301</v>
      </c>
    </row>
    <row r="9" spans="1:12" s="4" customFormat="1" ht="20.100000000000001" customHeight="1" x14ac:dyDescent="0.2">
      <c r="A9" s="80" t="s">
        <v>88</v>
      </c>
      <c r="B9" s="180">
        <v>0</v>
      </c>
      <c r="C9" s="180">
        <v>0</v>
      </c>
      <c r="D9" s="180">
        <v>0</v>
      </c>
      <c r="E9" s="180">
        <v>0</v>
      </c>
      <c r="F9" s="180">
        <v>0</v>
      </c>
      <c r="G9" s="133">
        <v>0</v>
      </c>
      <c r="H9" s="133">
        <v>0</v>
      </c>
      <c r="I9" s="133">
        <v>0</v>
      </c>
      <c r="J9" s="133">
        <v>0</v>
      </c>
      <c r="K9" s="133">
        <v>0</v>
      </c>
      <c r="L9" s="83" t="s">
        <v>302</v>
      </c>
    </row>
    <row r="10" spans="1:12" s="4" customFormat="1" ht="20.100000000000001" customHeight="1" x14ac:dyDescent="0.2">
      <c r="A10" s="80" t="s">
        <v>320</v>
      </c>
      <c r="B10" s="180">
        <v>20</v>
      </c>
      <c r="C10" s="180">
        <v>23</v>
      </c>
      <c r="D10" s="180">
        <v>15.7</v>
      </c>
      <c r="E10" s="180">
        <v>11.1</v>
      </c>
      <c r="F10" s="180">
        <v>0</v>
      </c>
      <c r="G10" s="133">
        <v>81</v>
      </c>
      <c r="H10" s="133">
        <v>76</v>
      </c>
      <c r="I10" s="133">
        <v>78</v>
      </c>
      <c r="J10" s="133">
        <v>75</v>
      </c>
      <c r="K10" s="133">
        <v>0</v>
      </c>
      <c r="L10" s="83" t="s">
        <v>324</v>
      </c>
    </row>
    <row r="11" spans="1:12" s="4" customFormat="1" ht="20.100000000000001" customHeight="1" x14ac:dyDescent="0.2">
      <c r="A11" s="80" t="s">
        <v>322</v>
      </c>
      <c r="B11" s="180">
        <v>0.3</v>
      </c>
      <c r="C11" s="180">
        <v>0.2</v>
      </c>
      <c r="D11" s="180">
        <v>0</v>
      </c>
      <c r="E11" s="180">
        <v>0.12</v>
      </c>
      <c r="F11" s="180">
        <v>0</v>
      </c>
      <c r="G11" s="133">
        <v>2</v>
      </c>
      <c r="H11" s="133">
        <v>3</v>
      </c>
      <c r="I11" s="133">
        <v>1</v>
      </c>
      <c r="J11" s="133">
        <v>2</v>
      </c>
      <c r="K11" s="133">
        <v>1</v>
      </c>
      <c r="L11" s="83" t="s">
        <v>303</v>
      </c>
    </row>
    <row r="12" spans="1:12" s="4" customFormat="1" ht="20.100000000000001" customHeight="1" x14ac:dyDescent="0.2">
      <c r="A12" s="80" t="s">
        <v>321</v>
      </c>
      <c r="B12" s="180">
        <v>21.2</v>
      </c>
      <c r="C12" s="180">
        <v>6.2</v>
      </c>
      <c r="D12" s="180">
        <v>30.6</v>
      </c>
      <c r="E12" s="180">
        <v>20.5</v>
      </c>
      <c r="F12" s="180">
        <v>7.9</v>
      </c>
      <c r="G12" s="133">
        <v>41</v>
      </c>
      <c r="H12" s="133">
        <v>36</v>
      </c>
      <c r="I12" s="133">
        <v>41</v>
      </c>
      <c r="J12" s="133">
        <v>37</v>
      </c>
      <c r="K12" s="133">
        <v>38</v>
      </c>
      <c r="L12" s="83" t="s">
        <v>304</v>
      </c>
    </row>
    <row r="13" spans="1:12" s="4" customFormat="1" ht="20.100000000000001" customHeight="1" x14ac:dyDescent="0.2">
      <c r="A13" s="80" t="s">
        <v>89</v>
      </c>
      <c r="B13" s="180">
        <v>53</v>
      </c>
      <c r="C13" s="180">
        <v>34.700000000000003</v>
      </c>
      <c r="D13" s="180">
        <v>7.9</v>
      </c>
      <c r="E13" s="180">
        <v>7.3</v>
      </c>
      <c r="F13" s="180">
        <v>8.25</v>
      </c>
      <c r="G13" s="133">
        <v>47</v>
      </c>
      <c r="H13" s="133">
        <v>35</v>
      </c>
      <c r="I13" s="133">
        <v>8</v>
      </c>
      <c r="J13" s="133">
        <v>11</v>
      </c>
      <c r="K13" s="133">
        <v>11</v>
      </c>
      <c r="L13" s="83" t="s">
        <v>300</v>
      </c>
    </row>
    <row r="14" spans="1:12" s="4" customFormat="1" ht="20.100000000000001" customHeight="1" x14ac:dyDescent="0.2">
      <c r="A14" s="80" t="s">
        <v>90</v>
      </c>
      <c r="B14" s="180">
        <v>0.1</v>
      </c>
      <c r="C14" s="180">
        <v>0</v>
      </c>
      <c r="D14" s="180">
        <v>0</v>
      </c>
      <c r="E14" s="180">
        <v>0.05</v>
      </c>
      <c r="F14" s="180">
        <v>0</v>
      </c>
      <c r="G14" s="133">
        <v>4</v>
      </c>
      <c r="H14" s="133">
        <v>1</v>
      </c>
      <c r="I14" s="133">
        <v>0</v>
      </c>
      <c r="J14" s="133">
        <v>2</v>
      </c>
      <c r="K14" s="133">
        <v>0</v>
      </c>
      <c r="L14" s="83" t="s">
        <v>305</v>
      </c>
    </row>
    <row r="15" spans="1:12" s="4" customFormat="1" ht="20.100000000000001" customHeight="1" x14ac:dyDescent="0.2">
      <c r="A15" s="80" t="s">
        <v>93</v>
      </c>
      <c r="B15" s="180">
        <v>0</v>
      </c>
      <c r="C15" s="180">
        <v>0</v>
      </c>
      <c r="D15" s="180">
        <v>0</v>
      </c>
      <c r="E15" s="180">
        <v>0</v>
      </c>
      <c r="F15" s="180">
        <v>0</v>
      </c>
      <c r="G15" s="133">
        <v>0</v>
      </c>
      <c r="H15" s="133">
        <v>0</v>
      </c>
      <c r="I15" s="133">
        <v>0</v>
      </c>
      <c r="J15" s="133">
        <v>0</v>
      </c>
      <c r="K15" s="133">
        <v>0</v>
      </c>
      <c r="L15" s="83" t="s">
        <v>306</v>
      </c>
    </row>
    <row r="16" spans="1:12" s="4" customFormat="1" ht="20.100000000000001" customHeight="1" x14ac:dyDescent="0.2">
      <c r="A16" s="80" t="s">
        <v>94</v>
      </c>
      <c r="B16" s="180">
        <v>0</v>
      </c>
      <c r="C16" s="180">
        <v>0</v>
      </c>
      <c r="D16" s="180">
        <v>0</v>
      </c>
      <c r="E16" s="180">
        <v>0</v>
      </c>
      <c r="F16" s="180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83" t="s">
        <v>304</v>
      </c>
    </row>
    <row r="17" spans="1:13" s="76" customFormat="1" ht="20.100000000000001" customHeight="1" x14ac:dyDescent="0.2">
      <c r="A17" s="5" t="s">
        <v>95</v>
      </c>
      <c r="B17" s="181">
        <f t="shared" ref="B17:E17" si="0">SUM(B6:B7,B9:B10,B13)</f>
        <v>87.1</v>
      </c>
      <c r="C17" s="181">
        <f t="shared" si="0"/>
        <v>76.100000000000009</v>
      </c>
      <c r="D17" s="181">
        <f t="shared" si="0"/>
        <v>75.300000000000011</v>
      </c>
      <c r="E17" s="181">
        <f t="shared" si="0"/>
        <v>109.24</v>
      </c>
      <c r="F17" s="181">
        <f>SUM(F6:F7,F9:F10,F13)</f>
        <v>128.36000000000001</v>
      </c>
      <c r="G17" s="150">
        <f t="shared" ref="G17" si="1">SUM(G6:G7,G9:G10,G13)</f>
        <v>165</v>
      </c>
      <c r="H17" s="150">
        <f t="shared" ref="H17:I17" si="2">SUM(H6:H7,H9:H10,H13)</f>
        <v>158</v>
      </c>
      <c r="I17" s="150">
        <f t="shared" si="2"/>
        <v>157</v>
      </c>
      <c r="J17" s="150">
        <f>SUM(J6:J7,J9:J10,J13)</f>
        <v>167</v>
      </c>
      <c r="K17" s="150">
        <f>SUM(K6:K7,K9:K10,K13)</f>
        <v>112</v>
      </c>
      <c r="L17" s="230"/>
    </row>
    <row r="18" spans="1:13" s="76" customFormat="1" ht="20.100000000000001" customHeight="1" x14ac:dyDescent="0.2">
      <c r="A18" s="5" t="s">
        <v>96</v>
      </c>
      <c r="B18" s="181">
        <f t="shared" ref="B18:G18" si="3">SUM(B5,B8,B11:B12,B14:B16)</f>
        <v>38.4</v>
      </c>
      <c r="C18" s="181">
        <f t="shared" si="3"/>
        <v>12.7</v>
      </c>
      <c r="D18" s="181">
        <f t="shared" si="3"/>
        <v>34.4</v>
      </c>
      <c r="E18" s="181">
        <f t="shared" si="3"/>
        <v>23.198</v>
      </c>
      <c r="F18" s="181">
        <f>SUM(F5,F8,F11:F12,F14:F16)</f>
        <v>9.9819999999999993</v>
      </c>
      <c r="G18" s="150">
        <f t="shared" si="3"/>
        <v>50</v>
      </c>
      <c r="H18" s="150">
        <f t="shared" ref="H18:I18" si="4">SUM(H5,H8,H11:H12,H14:H16)</f>
        <v>43</v>
      </c>
      <c r="I18" s="150">
        <f t="shared" si="4"/>
        <v>45</v>
      </c>
      <c r="J18" s="150">
        <f>SUM(J5,J8,J11:J12,J14:J16)</f>
        <v>43</v>
      </c>
      <c r="K18" s="150">
        <f>SUM(K5,K8,K11:K12,K14:K16)</f>
        <v>40</v>
      </c>
      <c r="L18" s="230"/>
    </row>
    <row r="25" spans="1:13" ht="20.100000000000001" customHeight="1" x14ac:dyDescent="0.2">
      <c r="M25" s="18"/>
    </row>
  </sheetData>
  <sheetProtection selectLockedCells="1"/>
  <mergeCells count="7">
    <mergeCell ref="L17:L18"/>
    <mergeCell ref="A3:A4"/>
    <mergeCell ref="L3:L4"/>
    <mergeCell ref="A1:H1"/>
    <mergeCell ref="A2:H2"/>
    <mergeCell ref="B3:F3"/>
    <mergeCell ref="G3:K3"/>
  </mergeCells>
  <phoneticPr fontId="2" type="noConversion"/>
  <printOptions horizontalCentered="1" verticalCentered="1"/>
  <pageMargins left="0.78740157480314965" right="0.78740157480314965" top="0.52" bottom="0.52" header="0.51181102362204722" footer="0.51181102362204722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L64"/>
  <sheetViews>
    <sheetView view="pageBreakPreview" zoomScaleNormal="100" zoomScaleSheetLayoutView="100" workbookViewId="0">
      <selection activeCell="D23" sqref="D23"/>
    </sheetView>
  </sheetViews>
  <sheetFormatPr defaultColWidth="9.140625" defaultRowHeight="20.100000000000001" customHeight="1" x14ac:dyDescent="0.2"/>
  <cols>
    <col min="1" max="1" width="17.5703125" style="20" customWidth="1"/>
    <col min="2" max="11" width="10.5703125" style="20" customWidth="1"/>
    <col min="12" max="16384" width="9.140625" style="20"/>
  </cols>
  <sheetData>
    <row r="1" spans="1:12" ht="20.100000000000001" customHeight="1" x14ac:dyDescent="0.2">
      <c r="A1" s="232" t="s">
        <v>358</v>
      </c>
      <c r="B1" s="232"/>
      <c r="C1" s="232"/>
      <c r="D1" s="232"/>
      <c r="E1" s="232"/>
      <c r="F1" s="19"/>
      <c r="G1" s="19"/>
      <c r="H1" s="19"/>
      <c r="I1" s="19"/>
      <c r="J1" s="233" t="s">
        <v>97</v>
      </c>
      <c r="K1" s="233"/>
      <c r="L1" s="19"/>
    </row>
    <row r="3" spans="1:12" ht="20.100000000000001" customHeight="1" x14ac:dyDescent="0.2">
      <c r="A3" s="234" t="s">
        <v>98</v>
      </c>
      <c r="B3" s="234" t="s">
        <v>113</v>
      </c>
      <c r="C3" s="234"/>
      <c r="D3" s="234"/>
      <c r="E3" s="234"/>
      <c r="F3" s="239" t="s">
        <v>114</v>
      </c>
      <c r="G3" s="239"/>
      <c r="H3" s="239"/>
      <c r="I3" s="239"/>
      <c r="J3" s="239"/>
      <c r="K3" s="239"/>
    </row>
    <row r="4" spans="1:12" ht="20.100000000000001" customHeight="1" x14ac:dyDescent="0.2">
      <c r="A4" s="235"/>
      <c r="B4" s="234" t="s">
        <v>3</v>
      </c>
      <c r="C4" s="234" t="s">
        <v>99</v>
      </c>
      <c r="D4" s="234"/>
      <c r="E4" s="234"/>
      <c r="F4" s="238" t="s">
        <v>3</v>
      </c>
      <c r="G4" s="234" t="s">
        <v>100</v>
      </c>
      <c r="H4" s="239"/>
      <c r="I4" s="239"/>
      <c r="J4" s="239"/>
      <c r="K4" s="239"/>
    </row>
    <row r="5" spans="1:12" ht="20.100000000000001" customHeight="1" x14ac:dyDescent="0.2">
      <c r="A5" s="235"/>
      <c r="B5" s="235"/>
      <c r="C5" s="236" t="s">
        <v>101</v>
      </c>
      <c r="D5" s="236" t="s">
        <v>102</v>
      </c>
      <c r="E5" s="239" t="s">
        <v>103</v>
      </c>
      <c r="F5" s="237"/>
      <c r="G5" s="236" t="s">
        <v>104</v>
      </c>
      <c r="H5" s="236" t="s">
        <v>105</v>
      </c>
      <c r="I5" s="236" t="s">
        <v>106</v>
      </c>
      <c r="J5" s="236" t="s">
        <v>107</v>
      </c>
      <c r="K5" s="236" t="s">
        <v>103</v>
      </c>
    </row>
    <row r="6" spans="1:12" ht="20.100000000000001" customHeight="1" x14ac:dyDescent="0.2">
      <c r="A6" s="235"/>
      <c r="B6" s="235"/>
      <c r="C6" s="237"/>
      <c r="D6" s="237"/>
      <c r="E6" s="235"/>
      <c r="F6" s="237"/>
      <c r="G6" s="237"/>
      <c r="H6" s="237"/>
      <c r="I6" s="237"/>
      <c r="J6" s="237"/>
      <c r="K6" s="237"/>
    </row>
    <row r="7" spans="1:12" ht="20.100000000000001" customHeight="1" x14ac:dyDescent="0.2">
      <c r="A7" s="235"/>
      <c r="B7" s="235"/>
      <c r="C7" s="237"/>
      <c r="D7" s="237"/>
      <c r="E7" s="235"/>
      <c r="F7" s="237"/>
      <c r="G7" s="237"/>
      <c r="H7" s="237"/>
      <c r="I7" s="237"/>
      <c r="J7" s="237"/>
      <c r="K7" s="237"/>
    </row>
    <row r="8" spans="1:12" ht="20.100000000000001" customHeight="1" x14ac:dyDescent="0.2">
      <c r="A8" s="21" t="s">
        <v>108</v>
      </c>
      <c r="B8" s="182">
        <f>SUM(C8:E8)</f>
        <v>21</v>
      </c>
      <c r="C8" s="157">
        <v>5</v>
      </c>
      <c r="D8" s="183">
        <v>16</v>
      </c>
      <c r="E8" s="183">
        <v>0</v>
      </c>
      <c r="F8" s="240"/>
      <c r="G8" s="241"/>
      <c r="H8" s="241"/>
      <c r="I8" s="241"/>
      <c r="J8" s="241"/>
      <c r="K8" s="242"/>
    </row>
    <row r="9" spans="1:12" ht="20.100000000000001" customHeight="1" x14ac:dyDescent="0.2">
      <c r="A9" s="21" t="s">
        <v>109</v>
      </c>
      <c r="B9" s="182">
        <f>SUM(C9:E9)</f>
        <v>47</v>
      </c>
      <c r="C9" s="183">
        <v>29</v>
      </c>
      <c r="D9" s="183">
        <v>18</v>
      </c>
      <c r="E9" s="183">
        <v>0</v>
      </c>
      <c r="F9" s="243"/>
      <c r="G9" s="244"/>
      <c r="H9" s="244"/>
      <c r="I9" s="244"/>
      <c r="J9" s="244"/>
      <c r="K9" s="245"/>
    </row>
    <row r="10" spans="1:12" ht="20.100000000000001" customHeight="1" x14ac:dyDescent="0.2">
      <c r="A10" s="21" t="s">
        <v>110</v>
      </c>
      <c r="B10" s="182">
        <f>SUM(C10:E10)</f>
        <v>53</v>
      </c>
      <c r="C10" s="183">
        <v>25</v>
      </c>
      <c r="D10" s="183">
        <v>28</v>
      </c>
      <c r="E10" s="183">
        <v>0</v>
      </c>
      <c r="F10" s="243"/>
      <c r="G10" s="244"/>
      <c r="H10" s="244"/>
      <c r="I10" s="244"/>
      <c r="J10" s="244"/>
      <c r="K10" s="245"/>
    </row>
    <row r="11" spans="1:12" ht="20.100000000000001" customHeight="1" x14ac:dyDescent="0.2">
      <c r="A11" s="21" t="s">
        <v>111</v>
      </c>
      <c r="B11" s="182">
        <f>SUM(C11:E11)</f>
        <v>444</v>
      </c>
      <c r="C11" s="183">
        <v>323</v>
      </c>
      <c r="D11" s="183">
        <v>110</v>
      </c>
      <c r="E11" s="183">
        <v>11</v>
      </c>
      <c r="F11" s="246"/>
      <c r="G11" s="247"/>
      <c r="H11" s="247"/>
      <c r="I11" s="247"/>
      <c r="J11" s="247"/>
      <c r="K11" s="248"/>
    </row>
    <row r="12" spans="1:12" ht="20.100000000000001" customHeight="1" x14ac:dyDescent="0.2">
      <c r="A12" s="22" t="s">
        <v>112</v>
      </c>
      <c r="B12" s="182">
        <f>SUM(B8:B11)</f>
        <v>565</v>
      </c>
      <c r="C12" s="182">
        <f t="shared" ref="C12:E12" si="0">SUM(C8:C11)</f>
        <v>382</v>
      </c>
      <c r="D12" s="182">
        <f t="shared" si="0"/>
        <v>172</v>
      </c>
      <c r="E12" s="182">
        <f t="shared" si="0"/>
        <v>11</v>
      </c>
      <c r="F12" s="182">
        <f>SUM(G12:K12)</f>
        <v>375</v>
      </c>
      <c r="G12" s="184">
        <v>142</v>
      </c>
      <c r="H12" s="184">
        <v>179</v>
      </c>
      <c r="I12" s="184">
        <v>19</v>
      </c>
      <c r="J12" s="184">
        <v>6</v>
      </c>
      <c r="K12" s="184">
        <v>29</v>
      </c>
    </row>
    <row r="14" spans="1:12" ht="20.100000000000001" customHeight="1" x14ac:dyDescent="0.2">
      <c r="A14" s="249" t="s">
        <v>115</v>
      </c>
      <c r="B14" s="250"/>
      <c r="C14" s="250"/>
      <c r="D14" s="250"/>
      <c r="E14" s="250"/>
      <c r="F14" s="250"/>
      <c r="G14" s="250"/>
      <c r="H14" s="250"/>
    </row>
    <row r="15" spans="1:12" ht="20.100000000000001" customHeight="1" x14ac:dyDescent="0.2">
      <c r="A15" s="251" t="s">
        <v>338</v>
      </c>
      <c r="B15" s="250"/>
      <c r="C15" s="250"/>
      <c r="D15" s="250"/>
      <c r="E15" s="250"/>
      <c r="F15" s="250"/>
      <c r="G15" s="250"/>
      <c r="H15" s="250"/>
      <c r="J15" s="77"/>
    </row>
    <row r="16" spans="1:12" ht="20.100000000000001" customHeight="1" x14ac:dyDescent="0.2">
      <c r="A16" s="19"/>
      <c r="B16" s="25"/>
      <c r="C16" s="25"/>
      <c r="D16" s="25"/>
      <c r="E16" s="25"/>
      <c r="F16" s="25"/>
      <c r="G16" s="25"/>
      <c r="H16" s="25"/>
    </row>
    <row r="17" spans="1:12" ht="20.100000000000001" customHeight="1" x14ac:dyDescent="0.2">
      <c r="A17" s="232" t="s">
        <v>359</v>
      </c>
      <c r="B17" s="232"/>
      <c r="C17" s="232"/>
      <c r="D17" s="232"/>
      <c r="E17" s="232"/>
      <c r="F17" s="117">
        <f>B12+F12</f>
        <v>940</v>
      </c>
      <c r="G17" s="26" t="s">
        <v>116</v>
      </c>
      <c r="H17" s="26"/>
    </row>
    <row r="18" spans="1:12" ht="20.100000000000001" customHeight="1" x14ac:dyDescent="0.2">
      <c r="A18" s="23"/>
      <c r="B18" s="23"/>
      <c r="C18" s="23"/>
      <c r="D18" s="252"/>
      <c r="E18" s="252"/>
      <c r="F18" s="252"/>
      <c r="G18" s="252"/>
      <c r="H18" s="252"/>
      <c r="I18" s="252"/>
      <c r="J18" s="252"/>
      <c r="K18" s="252"/>
      <c r="L18" s="252"/>
    </row>
    <row r="19" spans="1:12" ht="20.100000000000001" customHeight="1" x14ac:dyDescent="0.2">
      <c r="A19" s="24"/>
    </row>
    <row r="20" spans="1:12" ht="20.100000000000001" customHeight="1" x14ac:dyDescent="0.2">
      <c r="A20" s="24"/>
    </row>
    <row r="21" spans="1:12" ht="20.100000000000001" customHeight="1" x14ac:dyDescent="0.2">
      <c r="A21" s="24"/>
    </row>
    <row r="22" spans="1:12" ht="20.100000000000001" customHeight="1" x14ac:dyDescent="0.2">
      <c r="A22" s="24"/>
    </row>
    <row r="23" spans="1:12" ht="20.100000000000001" customHeight="1" x14ac:dyDescent="0.2">
      <c r="A23" s="24"/>
    </row>
    <row r="24" spans="1:12" ht="20.100000000000001" customHeight="1" x14ac:dyDescent="0.2">
      <c r="A24" s="24"/>
    </row>
    <row r="25" spans="1:12" ht="20.100000000000001" customHeight="1" x14ac:dyDescent="0.2">
      <c r="A25" s="24"/>
    </row>
    <row r="26" spans="1:12" ht="20.100000000000001" customHeight="1" x14ac:dyDescent="0.2">
      <c r="A26" s="24"/>
    </row>
    <row r="27" spans="1:12" ht="20.100000000000001" customHeight="1" x14ac:dyDescent="0.2">
      <c r="A27" s="24"/>
    </row>
    <row r="28" spans="1:12" ht="20.100000000000001" customHeight="1" x14ac:dyDescent="0.2">
      <c r="A28" s="24"/>
    </row>
    <row r="29" spans="1:12" ht="20.100000000000001" customHeight="1" x14ac:dyDescent="0.2">
      <c r="A29" s="24"/>
    </row>
    <row r="30" spans="1:12" ht="20.100000000000001" customHeight="1" x14ac:dyDescent="0.2">
      <c r="A30" s="24"/>
    </row>
    <row r="31" spans="1:12" ht="20.100000000000001" customHeight="1" x14ac:dyDescent="0.2">
      <c r="A31" s="24"/>
    </row>
    <row r="32" spans="1:12" ht="20.100000000000001" customHeight="1" x14ac:dyDescent="0.2">
      <c r="A32" s="24"/>
    </row>
    <row r="33" spans="1:1" ht="20.100000000000001" customHeight="1" x14ac:dyDescent="0.2">
      <c r="A33" s="24"/>
    </row>
    <row r="34" spans="1:1" ht="20.100000000000001" customHeight="1" x14ac:dyDescent="0.2">
      <c r="A34" s="24"/>
    </row>
    <row r="35" spans="1:1" ht="20.100000000000001" customHeight="1" x14ac:dyDescent="0.2">
      <c r="A35" s="24"/>
    </row>
    <row r="36" spans="1:1" ht="20.100000000000001" customHeight="1" x14ac:dyDescent="0.2">
      <c r="A36" s="24"/>
    </row>
    <row r="37" spans="1:1" ht="20.100000000000001" customHeight="1" x14ac:dyDescent="0.2">
      <c r="A37" s="24"/>
    </row>
    <row r="38" spans="1:1" ht="20.100000000000001" customHeight="1" x14ac:dyDescent="0.2">
      <c r="A38" s="24"/>
    </row>
    <row r="39" spans="1:1" ht="20.100000000000001" customHeight="1" x14ac:dyDescent="0.2">
      <c r="A39" s="24"/>
    </row>
    <row r="40" spans="1:1" ht="20.100000000000001" customHeight="1" x14ac:dyDescent="0.2">
      <c r="A40" s="24"/>
    </row>
    <row r="41" spans="1:1" ht="20.100000000000001" customHeight="1" x14ac:dyDescent="0.2">
      <c r="A41" s="24"/>
    </row>
    <row r="42" spans="1:1" ht="20.100000000000001" customHeight="1" x14ac:dyDescent="0.2">
      <c r="A42" s="24"/>
    </row>
    <row r="43" spans="1:1" ht="20.100000000000001" customHeight="1" x14ac:dyDescent="0.2">
      <c r="A43" s="24"/>
    </row>
    <row r="44" spans="1:1" ht="20.100000000000001" customHeight="1" x14ac:dyDescent="0.2">
      <c r="A44" s="24"/>
    </row>
    <row r="45" spans="1:1" ht="20.100000000000001" customHeight="1" x14ac:dyDescent="0.2">
      <c r="A45" s="24"/>
    </row>
    <row r="46" spans="1:1" ht="20.100000000000001" customHeight="1" x14ac:dyDescent="0.2">
      <c r="A46" s="24"/>
    </row>
    <row r="47" spans="1:1" ht="20.100000000000001" customHeight="1" x14ac:dyDescent="0.2">
      <c r="A47" s="24"/>
    </row>
    <row r="48" spans="1:1" ht="20.100000000000001" customHeight="1" x14ac:dyDescent="0.2">
      <c r="A48" s="24"/>
    </row>
    <row r="49" spans="1:1" ht="20.100000000000001" customHeight="1" x14ac:dyDescent="0.2">
      <c r="A49" s="24"/>
    </row>
    <row r="50" spans="1:1" ht="20.100000000000001" customHeight="1" x14ac:dyDescent="0.2">
      <c r="A50" s="24"/>
    </row>
    <row r="51" spans="1:1" ht="20.100000000000001" customHeight="1" x14ac:dyDescent="0.2">
      <c r="A51" s="24"/>
    </row>
    <row r="52" spans="1:1" ht="20.100000000000001" customHeight="1" x14ac:dyDescent="0.2">
      <c r="A52" s="24"/>
    </row>
    <row r="53" spans="1:1" ht="20.100000000000001" customHeight="1" x14ac:dyDescent="0.2">
      <c r="A53" s="24"/>
    </row>
    <row r="54" spans="1:1" ht="20.100000000000001" customHeight="1" x14ac:dyDescent="0.2">
      <c r="A54" s="24"/>
    </row>
    <row r="55" spans="1:1" ht="20.100000000000001" customHeight="1" x14ac:dyDescent="0.2">
      <c r="A55" s="24"/>
    </row>
    <row r="56" spans="1:1" ht="20.100000000000001" customHeight="1" x14ac:dyDescent="0.2">
      <c r="A56" s="24"/>
    </row>
    <row r="57" spans="1:1" ht="20.100000000000001" customHeight="1" x14ac:dyDescent="0.2">
      <c r="A57" s="24"/>
    </row>
    <row r="58" spans="1:1" ht="20.100000000000001" customHeight="1" x14ac:dyDescent="0.2">
      <c r="A58" s="24"/>
    </row>
    <row r="59" spans="1:1" ht="20.100000000000001" customHeight="1" x14ac:dyDescent="0.2">
      <c r="A59" s="24"/>
    </row>
    <row r="60" spans="1:1" ht="20.100000000000001" customHeight="1" x14ac:dyDescent="0.2">
      <c r="A60" s="24"/>
    </row>
    <row r="61" spans="1:1" ht="20.100000000000001" customHeight="1" x14ac:dyDescent="0.2">
      <c r="A61" s="24"/>
    </row>
    <row r="62" spans="1:1" ht="20.100000000000001" customHeight="1" x14ac:dyDescent="0.2">
      <c r="A62" s="24"/>
    </row>
    <row r="63" spans="1:1" ht="20.100000000000001" customHeight="1" x14ac:dyDescent="0.2">
      <c r="A63" s="24"/>
    </row>
    <row r="64" spans="1:1" ht="20.100000000000001" customHeight="1" x14ac:dyDescent="0.2">
      <c r="A64" s="24"/>
    </row>
  </sheetData>
  <sheetProtection selectLockedCells="1"/>
  <mergeCells count="23">
    <mergeCell ref="H5:H7"/>
    <mergeCell ref="F8:K11"/>
    <mergeCell ref="A14:H14"/>
    <mergeCell ref="A15:H15"/>
    <mergeCell ref="G18:L18"/>
    <mergeCell ref="D18:F18"/>
    <mergeCell ref="A17:E17"/>
    <mergeCell ref="A1:E1"/>
    <mergeCell ref="J1:K1"/>
    <mergeCell ref="A3:A7"/>
    <mergeCell ref="J5:J7"/>
    <mergeCell ref="K5:K7"/>
    <mergeCell ref="F4:F7"/>
    <mergeCell ref="C5:C7"/>
    <mergeCell ref="G5:G7"/>
    <mergeCell ref="C4:E4"/>
    <mergeCell ref="G4:K4"/>
    <mergeCell ref="B3:E3"/>
    <mergeCell ref="F3:K3"/>
    <mergeCell ref="I5:I7"/>
    <mergeCell ref="B4:B7"/>
    <mergeCell ref="E5:E7"/>
    <mergeCell ref="D5:D7"/>
  </mergeCells>
  <phoneticPr fontId="2" type="noConversion"/>
  <printOptions horizontalCentered="1" verticalCentered="1"/>
  <pageMargins left="0.19685039370078741" right="0.19685039370078741" top="0.51" bottom="0.51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N13"/>
  <sheetViews>
    <sheetView tabSelected="1" view="pageBreakPreview" zoomScaleNormal="100" zoomScaleSheetLayoutView="100" workbookViewId="0">
      <selection activeCell="L8" sqref="L8"/>
    </sheetView>
  </sheetViews>
  <sheetFormatPr defaultColWidth="9.140625" defaultRowHeight="20.100000000000001" customHeight="1" x14ac:dyDescent="0.2"/>
  <cols>
    <col min="1" max="1" width="9.140625" style="29"/>
    <col min="2" max="2" width="7.5703125" style="29" customWidth="1"/>
    <col min="3" max="3" width="9.140625" style="29"/>
    <col min="4" max="4" width="7.28515625" style="29" customWidth="1"/>
    <col min="5" max="5" width="9.140625" style="29"/>
    <col min="6" max="6" width="6.28515625" style="29" customWidth="1"/>
    <col min="7" max="7" width="9.140625" style="29"/>
    <col min="8" max="8" width="11.140625" style="29" customWidth="1"/>
    <col min="9" max="9" width="10.7109375" style="29" customWidth="1"/>
    <col min="10" max="10" width="8.7109375" style="29" customWidth="1"/>
    <col min="11" max="11" width="9.140625" style="29"/>
    <col min="12" max="12" width="10.28515625" style="29" customWidth="1"/>
    <col min="13" max="13" width="11.5703125" style="29" customWidth="1"/>
    <col min="14" max="14" width="8.85546875" style="29" customWidth="1"/>
    <col min="15" max="16384" width="9.140625" style="29"/>
  </cols>
  <sheetData>
    <row r="1" spans="1:14" s="28" customFormat="1" ht="20.100000000000001" customHeight="1" x14ac:dyDescent="0.2">
      <c r="A1" s="27" t="s">
        <v>296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53" t="s">
        <v>286</v>
      </c>
      <c r="N1" s="253"/>
    </row>
    <row r="2" spans="1:14" ht="20.100000000000001" customHeight="1" x14ac:dyDescent="0.2"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20.100000000000001" customHeight="1" x14ac:dyDescent="0.2">
      <c r="A3" s="254" t="s">
        <v>117</v>
      </c>
      <c r="B3" s="254" t="s">
        <v>118</v>
      </c>
      <c r="C3" s="257" t="s">
        <v>119</v>
      </c>
      <c r="D3" s="254" t="s">
        <v>120</v>
      </c>
      <c r="E3" s="254" t="s">
        <v>121</v>
      </c>
      <c r="F3" s="254" t="s">
        <v>122</v>
      </c>
      <c r="G3" s="254" t="s">
        <v>123</v>
      </c>
      <c r="H3" s="254" t="s">
        <v>124</v>
      </c>
      <c r="I3" s="254" t="s">
        <v>125</v>
      </c>
      <c r="J3" s="254" t="s">
        <v>126</v>
      </c>
      <c r="K3" s="254" t="s">
        <v>127</v>
      </c>
      <c r="L3" s="254" t="s">
        <v>128</v>
      </c>
      <c r="M3" s="254" t="s">
        <v>129</v>
      </c>
      <c r="N3" s="254" t="s">
        <v>3</v>
      </c>
    </row>
    <row r="4" spans="1:14" ht="20.100000000000001" customHeight="1" x14ac:dyDescent="0.2">
      <c r="A4" s="256"/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55"/>
    </row>
    <row r="5" spans="1:14" ht="20.100000000000001" customHeight="1" x14ac:dyDescent="0.2">
      <c r="A5" s="31" t="s">
        <v>130</v>
      </c>
      <c r="B5" s="194">
        <v>10</v>
      </c>
      <c r="C5" s="194">
        <v>7</v>
      </c>
      <c r="D5" s="194">
        <v>26</v>
      </c>
      <c r="E5" s="194">
        <v>25</v>
      </c>
      <c r="F5" s="194">
        <v>20</v>
      </c>
      <c r="G5" s="194">
        <v>58</v>
      </c>
      <c r="H5" s="194">
        <v>16</v>
      </c>
      <c r="I5" s="194">
        <v>1</v>
      </c>
      <c r="J5" s="194">
        <v>26</v>
      </c>
      <c r="K5" s="194">
        <v>46</v>
      </c>
      <c r="L5" s="194">
        <v>830</v>
      </c>
      <c r="M5" s="194">
        <v>2911</v>
      </c>
      <c r="N5" s="195">
        <f t="shared" ref="N5:N10" si="0">SUM(B5:M5)</f>
        <v>3976</v>
      </c>
    </row>
    <row r="6" spans="1:14" ht="20.100000000000001" customHeight="1" x14ac:dyDescent="0.2">
      <c r="A6" s="31" t="s">
        <v>131</v>
      </c>
      <c r="B6" s="185">
        <v>110</v>
      </c>
      <c r="C6" s="185">
        <v>892</v>
      </c>
      <c r="D6" s="185">
        <v>81</v>
      </c>
      <c r="E6" s="185">
        <v>0</v>
      </c>
      <c r="F6" s="185">
        <v>0</v>
      </c>
      <c r="G6" s="185">
        <v>676</v>
      </c>
      <c r="H6" s="185">
        <v>1371</v>
      </c>
      <c r="I6" s="185">
        <v>117</v>
      </c>
      <c r="J6" s="185">
        <v>192</v>
      </c>
      <c r="K6" s="185">
        <v>194</v>
      </c>
      <c r="L6" s="185">
        <v>2642</v>
      </c>
      <c r="M6" s="185">
        <v>239</v>
      </c>
      <c r="N6" s="186">
        <f t="shared" si="0"/>
        <v>6514</v>
      </c>
    </row>
    <row r="7" spans="1:14" ht="20.100000000000001" customHeight="1" x14ac:dyDescent="0.2">
      <c r="A7" s="32" t="s">
        <v>132</v>
      </c>
      <c r="B7" s="161">
        <v>7</v>
      </c>
      <c r="C7" s="161">
        <v>0</v>
      </c>
      <c r="D7" s="161">
        <v>142</v>
      </c>
      <c r="E7" s="161">
        <v>0</v>
      </c>
      <c r="F7" s="161">
        <v>0</v>
      </c>
      <c r="G7" s="161">
        <v>1832</v>
      </c>
      <c r="H7" s="161">
        <v>287</v>
      </c>
      <c r="I7" s="161">
        <v>50</v>
      </c>
      <c r="J7" s="161">
        <v>20</v>
      </c>
      <c r="K7" s="161">
        <v>452</v>
      </c>
      <c r="L7" s="161">
        <v>748</v>
      </c>
      <c r="M7" s="161">
        <v>1207</v>
      </c>
      <c r="N7" s="186">
        <f t="shared" si="0"/>
        <v>4745</v>
      </c>
    </row>
    <row r="8" spans="1:14" ht="20.100000000000001" customHeight="1" x14ac:dyDescent="0.2">
      <c r="A8" s="31" t="s">
        <v>133</v>
      </c>
      <c r="B8" s="159">
        <v>2</v>
      </c>
      <c r="C8" s="159">
        <v>272</v>
      </c>
      <c r="D8" s="159">
        <v>2</v>
      </c>
      <c r="E8" s="159">
        <v>265</v>
      </c>
      <c r="F8" s="159">
        <v>83</v>
      </c>
      <c r="G8" s="159">
        <v>1086</v>
      </c>
      <c r="H8" s="159">
        <v>387</v>
      </c>
      <c r="I8" s="159">
        <v>65</v>
      </c>
      <c r="J8" s="159">
        <v>679</v>
      </c>
      <c r="K8" s="159">
        <v>369</v>
      </c>
      <c r="L8" s="159">
        <v>657</v>
      </c>
      <c r="M8" s="159">
        <v>1086</v>
      </c>
      <c r="N8" s="186">
        <f t="shared" si="0"/>
        <v>4953</v>
      </c>
    </row>
    <row r="9" spans="1:14" ht="20.100000000000001" customHeight="1" x14ac:dyDescent="0.2">
      <c r="A9" s="31" t="s">
        <v>134</v>
      </c>
      <c r="B9" s="160">
        <v>912</v>
      </c>
      <c r="C9" s="160"/>
      <c r="D9" s="160">
        <v>2</v>
      </c>
      <c r="E9" s="160"/>
      <c r="F9" s="160"/>
      <c r="G9" s="160">
        <v>940</v>
      </c>
      <c r="H9" s="160">
        <v>909</v>
      </c>
      <c r="I9" s="160">
        <v>15</v>
      </c>
      <c r="J9" s="160">
        <v>529</v>
      </c>
      <c r="K9" s="160">
        <v>141</v>
      </c>
      <c r="L9" s="160">
        <v>1470</v>
      </c>
      <c r="M9" s="160">
        <v>14</v>
      </c>
      <c r="N9" s="186">
        <f t="shared" si="0"/>
        <v>4932</v>
      </c>
    </row>
    <row r="10" spans="1:14" ht="20.100000000000001" customHeight="1" x14ac:dyDescent="0.2">
      <c r="A10" s="31" t="s">
        <v>135</v>
      </c>
      <c r="B10" s="161">
        <v>0</v>
      </c>
      <c r="C10" s="161">
        <v>0</v>
      </c>
      <c r="D10" s="161">
        <v>116</v>
      </c>
      <c r="E10" s="161">
        <v>534</v>
      </c>
      <c r="F10" s="161">
        <v>0</v>
      </c>
      <c r="G10" s="161">
        <v>295</v>
      </c>
      <c r="H10" s="161">
        <v>120</v>
      </c>
      <c r="I10" s="161">
        <v>14</v>
      </c>
      <c r="J10" s="161">
        <v>235</v>
      </c>
      <c r="K10" s="161">
        <v>337</v>
      </c>
      <c r="L10" s="161">
        <v>4219</v>
      </c>
      <c r="M10" s="161">
        <v>195</v>
      </c>
      <c r="N10" s="186">
        <f t="shared" si="0"/>
        <v>6065</v>
      </c>
    </row>
    <row r="11" spans="1:14" s="34" customFormat="1" ht="20.100000000000001" customHeight="1" x14ac:dyDescent="0.2">
      <c r="A11" s="33" t="s">
        <v>3</v>
      </c>
      <c r="B11" s="186">
        <f>SUM(B5:B10)</f>
        <v>1041</v>
      </c>
      <c r="C11" s="186">
        <f t="shared" ref="C11:N11" si="1">SUM(C5:C10)</f>
        <v>1171</v>
      </c>
      <c r="D11" s="186">
        <f t="shared" si="1"/>
        <v>369</v>
      </c>
      <c r="E11" s="186">
        <f t="shared" si="1"/>
        <v>824</v>
      </c>
      <c r="F11" s="186">
        <f t="shared" si="1"/>
        <v>103</v>
      </c>
      <c r="G11" s="186">
        <f t="shared" si="1"/>
        <v>4887</v>
      </c>
      <c r="H11" s="186">
        <f t="shared" si="1"/>
        <v>3090</v>
      </c>
      <c r="I11" s="186">
        <f t="shared" si="1"/>
        <v>262</v>
      </c>
      <c r="J11" s="186">
        <f t="shared" si="1"/>
        <v>1681</v>
      </c>
      <c r="K11" s="186">
        <f t="shared" si="1"/>
        <v>1539</v>
      </c>
      <c r="L11" s="186">
        <f t="shared" si="1"/>
        <v>10566</v>
      </c>
      <c r="M11" s="186">
        <f t="shared" si="1"/>
        <v>5652</v>
      </c>
      <c r="N11" s="186">
        <f t="shared" si="1"/>
        <v>31185</v>
      </c>
    </row>
    <row r="13" spans="1:14" ht="20.100000000000001" customHeight="1" x14ac:dyDescent="0.2">
      <c r="A13" s="29" t="s">
        <v>136</v>
      </c>
    </row>
  </sheetData>
  <sheetProtection selectLockedCells="1"/>
  <mergeCells count="15">
    <mergeCell ref="M1:N1"/>
    <mergeCell ref="N3:N4"/>
    <mergeCell ref="K3:K4"/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M3:M4"/>
  </mergeCells>
  <phoneticPr fontId="2" type="noConversion"/>
  <conditionalFormatting sqref="B5:M10">
    <cfRule type="cellIs" dxfId="37" priority="6" stopIfTrue="1" operator="equal">
      <formula>0</formula>
    </cfRule>
  </conditionalFormatting>
  <conditionalFormatting sqref="B7:M7">
    <cfRule type="cellIs" dxfId="36" priority="5" stopIfTrue="1" operator="equal">
      <formula>0</formula>
    </cfRule>
  </conditionalFormatting>
  <conditionalFormatting sqref="B9:M9">
    <cfRule type="cellIs" dxfId="35" priority="4" stopIfTrue="1" operator="equal">
      <formula>0</formula>
    </cfRule>
  </conditionalFormatting>
  <conditionalFormatting sqref="B6:M6">
    <cfRule type="cellIs" dxfId="34" priority="3" stopIfTrue="1" operator="equal">
      <formula>0</formula>
    </cfRule>
  </conditionalFormatting>
  <conditionalFormatting sqref="B8:M8">
    <cfRule type="cellIs" dxfId="33" priority="2" stopIfTrue="1" operator="equal">
      <formula>0</formula>
    </cfRule>
  </conditionalFormatting>
  <conditionalFormatting sqref="B10:M10">
    <cfRule type="cellIs" dxfId="32" priority="1" stopIfTrue="1" operator="equal">
      <formula>0</formula>
    </cfRule>
  </conditionalFormatting>
  <printOptions horizontalCentered="1" verticalCentered="1"/>
  <pageMargins left="1" right="1" top="1" bottom="1" header="0.5" footer="0.5"/>
  <pageSetup paperSize="9" scale="98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view="pageBreakPreview" zoomScaleNormal="100" zoomScaleSheetLayoutView="100" workbookViewId="0">
      <selection activeCell="K13" sqref="K13"/>
    </sheetView>
  </sheetViews>
  <sheetFormatPr defaultColWidth="8.85546875" defaultRowHeight="30" customHeight="1" x14ac:dyDescent="0.2"/>
  <cols>
    <col min="1" max="4" width="8.85546875" style="36" customWidth="1"/>
    <col min="5" max="5" width="16" style="36" customWidth="1"/>
    <col min="6" max="12" width="10.7109375" style="36" customWidth="1"/>
    <col min="13" max="16384" width="8.85546875" style="36"/>
  </cols>
  <sheetData>
    <row r="1" spans="1:12" ht="30" customHeight="1" x14ac:dyDescent="0.2">
      <c r="A1" s="35" t="s">
        <v>360</v>
      </c>
      <c r="K1" s="25"/>
      <c r="L1" s="37" t="s">
        <v>287</v>
      </c>
    </row>
    <row r="2" spans="1:12" ht="30" customHeight="1" x14ac:dyDescent="0.2">
      <c r="B2" s="35"/>
      <c r="C2" s="35"/>
      <c r="D2" s="35"/>
      <c r="E2" s="35"/>
      <c r="F2" s="35"/>
      <c r="G2" s="35"/>
      <c r="H2" s="35"/>
      <c r="I2" s="35"/>
      <c r="J2" s="38"/>
      <c r="K2" s="38"/>
      <c r="L2" s="38"/>
    </row>
    <row r="3" spans="1:12" ht="30" customHeight="1" x14ac:dyDescent="0.2">
      <c r="A3" s="261" t="s">
        <v>137</v>
      </c>
      <c r="B3" s="261"/>
      <c r="C3" s="261"/>
      <c r="D3" s="261"/>
      <c r="E3" s="261"/>
      <c r="F3" s="39" t="s">
        <v>131</v>
      </c>
      <c r="G3" s="39" t="s">
        <v>132</v>
      </c>
      <c r="H3" s="39" t="s">
        <v>133</v>
      </c>
      <c r="I3" s="39" t="s">
        <v>134</v>
      </c>
      <c r="J3" s="39" t="s">
        <v>135</v>
      </c>
      <c r="K3" s="39" t="s">
        <v>138</v>
      </c>
      <c r="L3" s="39" t="s">
        <v>3</v>
      </c>
    </row>
    <row r="4" spans="1:12" ht="30" customHeight="1" x14ac:dyDescent="0.2">
      <c r="A4" s="258" t="s">
        <v>137</v>
      </c>
      <c r="B4" s="258"/>
      <c r="C4" s="259"/>
      <c r="D4" s="259"/>
      <c r="E4" s="259"/>
      <c r="F4" s="187">
        <v>0</v>
      </c>
      <c r="G4" s="188"/>
      <c r="H4" s="189">
        <v>1</v>
      </c>
      <c r="I4" s="188">
        <v>5</v>
      </c>
      <c r="J4" s="188"/>
      <c r="K4" s="194">
        <v>3156</v>
      </c>
      <c r="L4" s="190">
        <f>SUM(F4:K4)</f>
        <v>3162</v>
      </c>
    </row>
    <row r="5" spans="1:12" ht="30" customHeight="1" x14ac:dyDescent="0.2">
      <c r="A5" s="41" t="s">
        <v>139</v>
      </c>
      <c r="B5" s="41"/>
      <c r="C5" s="40"/>
      <c r="D5" s="40"/>
      <c r="E5" s="40"/>
      <c r="F5" s="187"/>
      <c r="G5" s="188"/>
      <c r="H5" s="188"/>
      <c r="I5" s="188"/>
      <c r="J5" s="188"/>
      <c r="K5" s="194">
        <v>1123</v>
      </c>
      <c r="L5" s="190">
        <f>SUM(F5:K5)</f>
        <v>1123</v>
      </c>
    </row>
    <row r="6" spans="1:12" ht="30" customHeight="1" x14ac:dyDescent="0.2">
      <c r="A6" s="258" t="s">
        <v>140</v>
      </c>
      <c r="B6" s="259"/>
      <c r="C6" s="259"/>
      <c r="D6" s="259"/>
      <c r="E6" s="259"/>
      <c r="F6" s="187">
        <v>10</v>
      </c>
      <c r="G6" s="188"/>
      <c r="H6" s="188"/>
      <c r="I6" s="188"/>
      <c r="J6" s="188"/>
      <c r="K6" s="194">
        <v>4</v>
      </c>
      <c r="L6" s="190">
        <f>SUM(F6:K6)</f>
        <v>14</v>
      </c>
    </row>
    <row r="7" spans="1:12" ht="30" customHeight="1" x14ac:dyDescent="0.2">
      <c r="A7" s="258" t="s">
        <v>141</v>
      </c>
      <c r="B7" s="259"/>
      <c r="C7" s="259"/>
      <c r="D7" s="259"/>
      <c r="E7" s="259"/>
      <c r="F7" s="187">
        <v>0</v>
      </c>
      <c r="G7" s="188"/>
      <c r="H7" s="188"/>
      <c r="I7" s="188"/>
      <c r="J7" s="188"/>
      <c r="K7" s="194">
        <v>13671</v>
      </c>
      <c r="L7" s="190">
        <f>SUM(F7:K7)</f>
        <v>13671</v>
      </c>
    </row>
    <row r="8" spans="1:12" ht="30" customHeight="1" x14ac:dyDescent="0.2">
      <c r="A8" s="258" t="s">
        <v>142</v>
      </c>
      <c r="B8" s="259"/>
      <c r="C8" s="259"/>
      <c r="D8" s="259"/>
      <c r="E8" s="259"/>
      <c r="F8" s="187"/>
      <c r="G8" s="188"/>
      <c r="H8" s="188"/>
      <c r="I8" s="188"/>
      <c r="J8" s="188"/>
      <c r="K8" s="194">
        <v>10</v>
      </c>
      <c r="L8" s="190">
        <f>SUM(F8:K8)</f>
        <v>10</v>
      </c>
    </row>
    <row r="9" spans="1:12" ht="30" customHeight="1" x14ac:dyDescent="0.2">
      <c r="A9" s="260" t="s">
        <v>143</v>
      </c>
      <c r="B9" s="261"/>
      <c r="C9" s="261"/>
      <c r="D9" s="261"/>
      <c r="E9" s="261"/>
      <c r="F9" s="190">
        <f t="shared" ref="F9:L9" si="0">SUM(F4:F8)</f>
        <v>10</v>
      </c>
      <c r="G9" s="190">
        <f t="shared" si="0"/>
        <v>0</v>
      </c>
      <c r="H9" s="190">
        <f t="shared" si="0"/>
        <v>1</v>
      </c>
      <c r="I9" s="190">
        <f t="shared" si="0"/>
        <v>5</v>
      </c>
      <c r="J9" s="190">
        <f t="shared" si="0"/>
        <v>0</v>
      </c>
      <c r="K9" s="190">
        <f t="shared" si="0"/>
        <v>17964</v>
      </c>
      <c r="L9" s="190">
        <f t="shared" si="0"/>
        <v>17980</v>
      </c>
    </row>
  </sheetData>
  <sheetProtection selectLockedCells="1"/>
  <mergeCells count="6">
    <mergeCell ref="A8:E8"/>
    <mergeCell ref="A9:E9"/>
    <mergeCell ref="A3:E3"/>
    <mergeCell ref="A4:E4"/>
    <mergeCell ref="A6:E6"/>
    <mergeCell ref="A7:E7"/>
  </mergeCells>
  <phoneticPr fontId="13" type="noConversion"/>
  <conditionalFormatting sqref="F4:K8">
    <cfRule type="cellIs" dxfId="31" priority="3" stopIfTrue="1" operator="equal">
      <formula>0</formula>
    </cfRule>
  </conditionalFormatting>
  <conditionalFormatting sqref="F4:F8">
    <cfRule type="cellIs" dxfId="30" priority="2" stopIfTrue="1" operator="equal">
      <formula>0</formula>
    </cfRule>
  </conditionalFormatting>
  <conditionalFormatting sqref="H4">
    <cfRule type="cellIs" dxfId="29" priority="1" stopIfTrue="1" operator="equal">
      <formula>0</formula>
    </cfRule>
  </conditionalFormatting>
  <printOptions horizontalCentered="1" verticalCentered="1"/>
  <pageMargins left="1" right="1" top="1" bottom="1" header="0.5" footer="0.5"/>
  <pageSetup paperSize="9"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13</vt:i4>
      </vt:variant>
      <vt:variant>
        <vt:lpstr>Pomenované rozsahy</vt:lpstr>
      </vt:variant>
      <vt:variant>
        <vt:i4>2</vt:i4>
      </vt:variant>
    </vt:vector>
  </HeadingPairs>
  <TitlesOfParts>
    <vt:vector size="15" baseType="lpstr">
      <vt:lpstr>BA-KE-SNV 21</vt:lpstr>
      <vt:lpstr>BA 22</vt:lpstr>
      <vt:lpstr>BB 22</vt:lpstr>
      <vt:lpstr>KE 22</vt:lpstr>
      <vt:lpstr>PD 22</vt:lpstr>
      <vt:lpstr>SNV 22</vt:lpstr>
      <vt:lpstr>HBÚ 23</vt:lpstr>
      <vt:lpstr>HBÚ 24-I</vt:lpstr>
      <vt:lpstr>HBÚ 24-II</vt:lpstr>
      <vt:lpstr>HBÚ 25-I</vt:lpstr>
      <vt:lpstr>HBÚ 25-II</vt:lpstr>
      <vt:lpstr>HBÚ 26</vt:lpstr>
      <vt:lpstr>HBÚ 27</vt:lpstr>
      <vt:lpstr>'HBÚ 23'!Oblasť_tlače</vt:lpstr>
      <vt:lpstr>'HBÚ 25-I'!Oblasť_tlače</vt:lpstr>
    </vt:vector>
  </TitlesOfParts>
  <Company>Hlavný banský úrad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tejbus</dc:creator>
  <cp:lastModifiedBy>Ing. Dušan Habala</cp:lastModifiedBy>
  <cp:lastPrinted>2020-04-03T09:57:46Z</cp:lastPrinted>
  <dcterms:created xsi:type="dcterms:W3CDTF">2009-03-18T06:57:37Z</dcterms:created>
  <dcterms:modified xsi:type="dcterms:W3CDTF">2020-04-15T06:41:44Z</dcterms:modified>
</cp:coreProperties>
</file>